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CAF0A771-93BE-4C52-A601-4EF56DEA15B5}" xr6:coauthVersionLast="47" xr6:coauthVersionMax="47" xr10:uidLastSave="{00000000-0000-0000-0000-000000000000}"/>
  <bookViews>
    <workbookView xWindow="-108" yWindow="-108" windowWidth="23256" windowHeight="12456" activeTab="3" xr2:uid="{00000000-000D-0000-FFFF-FFFF00000000}"/>
  </bookViews>
  <sheets>
    <sheet name="入力表" sheetId="5" r:id="rId1"/>
    <sheet name="計算書 " sheetId="9" r:id="rId2"/>
    <sheet name="報酬支給額証明書" sheetId="8" r:id="rId3"/>
    <sheet name="様式 " sheetId="10" r:id="rId4"/>
  </sheets>
  <definedNames>
    <definedName name="_xlnm.Print_Area" localSheetId="1">'計算書 '!$A$1:$S$73</definedName>
    <definedName name="_xlnm.Print_Area" localSheetId="0">入力表!$A$1:$P$51</definedName>
    <definedName name="_xlnm.Print_Area" localSheetId="2">報酬支給額証明書!$D$1:$FK$80</definedName>
    <definedName name="_xlnm.Print_Area" localSheetId="3">'様式 '!$A$1:$DY$188</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7" i="10" l="1"/>
  <c r="I70" i="9" l="1"/>
  <c r="I71" i="9"/>
  <c r="DL153" i="10"/>
  <c r="AB184" i="10"/>
  <c r="R184" i="10"/>
  <c r="H184" i="10"/>
  <c r="BJ45" i="10"/>
  <c r="B50" i="5"/>
  <c r="B49" i="5"/>
  <c r="B48" i="5"/>
  <c r="B47" i="5"/>
  <c r="B46" i="5"/>
  <c r="B45" i="5"/>
  <c r="B44" i="5"/>
  <c r="B43" i="5"/>
  <c r="B42" i="5"/>
  <c r="B41" i="5"/>
  <c r="B40" i="5"/>
  <c r="B39" i="5"/>
  <c r="EM72" i="8" l="1"/>
  <c r="DL173" i="10"/>
  <c r="DE173" i="10"/>
  <c r="CX173" i="10"/>
  <c r="CQ173" i="10"/>
  <c r="DL169" i="10"/>
  <c r="DE169" i="10"/>
  <c r="CX169" i="10"/>
  <c r="CQ169" i="10"/>
  <c r="DL165" i="10"/>
  <c r="DE165" i="10"/>
  <c r="CX165" i="10"/>
  <c r="CQ165" i="10"/>
  <c r="DL161" i="10"/>
  <c r="DE161" i="10"/>
  <c r="CX161" i="10"/>
  <c r="CQ161" i="10"/>
  <c r="DS157" i="10"/>
  <c r="DL157" i="10"/>
  <c r="DE157" i="10"/>
  <c r="CX157" i="10"/>
  <c r="CQ157" i="10"/>
  <c r="DS153" i="10"/>
  <c r="DE153" i="10"/>
  <c r="CX153" i="10"/>
  <c r="CQ153" i="10"/>
  <c r="DS149" i="10"/>
  <c r="DL149" i="10"/>
  <c r="DE149" i="10"/>
  <c r="CX149" i="10"/>
  <c r="CQ149" i="10"/>
  <c r="EB145" i="10"/>
  <c r="CJ173" i="10" s="1"/>
  <c r="CS129" i="10"/>
  <c r="DF29" i="8" s="1"/>
  <c r="CS124" i="10"/>
  <c r="DF26" i="8" s="1"/>
  <c r="DA117" i="10"/>
  <c r="CQ117" i="10"/>
  <c r="CF117" i="10"/>
  <c r="DA93" i="10"/>
  <c r="DA91" i="10"/>
  <c r="CB91" i="10"/>
  <c r="BG91" i="10"/>
  <c r="CW86" i="10"/>
  <c r="BS86" i="10"/>
  <c r="BU65" i="10"/>
  <c r="BU61" i="10"/>
  <c r="BX48" i="10"/>
  <c r="DK184" i="10" s="1"/>
  <c r="BQ48" i="10"/>
  <c r="BI109" i="10" s="1"/>
  <c r="DA184" i="10" s="1"/>
  <c r="BJ48" i="10"/>
  <c r="AX109" i="10" s="1"/>
  <c r="CQ184" i="10" s="1"/>
  <c r="BD48" i="10"/>
  <c r="AS109" i="10" s="1"/>
  <c r="CK184" i="10" s="1"/>
  <c r="BX45" i="10"/>
  <c r="BQ45" i="10"/>
  <c r="U109" i="10" s="1"/>
  <c r="U15" i="8" s="1"/>
  <c r="K109" i="10"/>
  <c r="AE109" i="10" s="1"/>
  <c r="BD45" i="10"/>
  <c r="E109" i="10" s="1"/>
  <c r="E15" i="8" s="1"/>
  <c r="DI24" i="10"/>
  <c r="DA24" i="10"/>
  <c r="CS24" i="10"/>
  <c r="CM24" i="10"/>
  <c r="AQ24" i="10"/>
  <c r="AG24" i="10"/>
  <c r="W24" i="10"/>
  <c r="Q24" i="10"/>
  <c r="DL18" i="10"/>
  <c r="DE18" i="10"/>
  <c r="CY18" i="10"/>
  <c r="CT18" i="10"/>
  <c r="BX18" i="10"/>
  <c r="BQ18" i="10"/>
  <c r="BK18" i="10"/>
  <c r="BF18" i="10"/>
  <c r="Q18" i="10"/>
  <c r="CT12" i="10"/>
  <c r="BF12" i="10"/>
  <c r="Q12" i="10"/>
  <c r="F41" i="9"/>
  <c r="E71" i="9" s="1"/>
  <c r="P35" i="9"/>
  <c r="F32" i="9"/>
  <c r="N25" i="9"/>
  <c r="F22" i="9"/>
  <c r="P15" i="9"/>
  <c r="F12" i="9"/>
  <c r="L10" i="9"/>
  <c r="B44" i="9" s="1"/>
  <c r="P9" i="9"/>
  <c r="K38" i="9" s="1"/>
  <c r="L9" i="9"/>
  <c r="N17" i="9" s="1"/>
  <c r="P8" i="9"/>
  <c r="L8" i="9"/>
  <c r="H37" i="9" s="1"/>
  <c r="P7" i="9"/>
  <c r="E38" i="9" s="1"/>
  <c r="L7" i="9"/>
  <c r="H17" i="9" s="1"/>
  <c r="O6" i="9"/>
  <c r="L6" i="9"/>
  <c r="P5" i="9"/>
  <c r="B28" i="9" s="1"/>
  <c r="L5" i="9"/>
  <c r="B17" i="9" s="1"/>
  <c r="C5" i="9"/>
  <c r="P4" i="9"/>
  <c r="E18" i="9" s="1"/>
  <c r="L4" i="9"/>
  <c r="E27" i="9" s="1"/>
  <c r="P3" i="9"/>
  <c r="C3" i="9"/>
  <c r="E1" i="9"/>
  <c r="P22" i="5"/>
  <c r="J22" i="5" s="1"/>
  <c r="J15" i="5"/>
  <c r="CE34" i="8"/>
  <c r="AU34" i="8"/>
  <c r="K18" i="9" l="1"/>
  <c r="H38" i="9"/>
  <c r="CY19" i="8"/>
  <c r="AX15" i="8"/>
  <c r="BI15" i="8"/>
  <c r="AS15" i="8"/>
  <c r="K15" i="8"/>
  <c r="E35" i="9"/>
  <c r="R7" i="9"/>
  <c r="P6" i="9"/>
  <c r="R6" i="9" s="1"/>
  <c r="R3" i="9"/>
  <c r="R9" i="9"/>
  <c r="CJ146" i="10"/>
  <c r="BS109" i="10"/>
  <c r="CJ149" i="10"/>
  <c r="CJ153" i="10"/>
  <c r="CJ157" i="10"/>
  <c r="CJ161" i="10"/>
  <c r="CJ165" i="10"/>
  <c r="CJ169" i="10"/>
  <c r="R4" i="9"/>
  <c r="R5" i="9"/>
  <c r="R8" i="9"/>
  <c r="B15" i="9"/>
  <c r="J15" i="9"/>
  <c r="E17" i="9"/>
  <c r="K17" i="9"/>
  <c r="B18" i="9"/>
  <c r="H18" i="9"/>
  <c r="N18" i="9"/>
  <c r="E25" i="9"/>
  <c r="K25" i="9"/>
  <c r="B27" i="9"/>
  <c r="H27" i="9"/>
  <c r="N27" i="9"/>
  <c r="E28" i="9"/>
  <c r="K28" i="9"/>
  <c r="B35" i="9"/>
  <c r="B38" i="9"/>
  <c r="F52" i="9"/>
  <c r="M71" i="9" s="1"/>
  <c r="E15" i="9"/>
  <c r="M15" i="9"/>
  <c r="B25" i="9"/>
  <c r="H25" i="9"/>
  <c r="K27" i="9"/>
  <c r="H28" i="9"/>
  <c r="N28" i="9"/>
  <c r="J17" i="5"/>
  <c r="J19" i="5"/>
  <c r="J21" i="5"/>
  <c r="J16" i="5"/>
  <c r="J18" i="5"/>
  <c r="J20" i="5"/>
  <c r="DW72" i="8"/>
  <c r="EE72" i="8"/>
  <c r="DO72" i="8"/>
  <c r="DG72" i="8"/>
  <c r="CY72" i="8"/>
  <c r="CQ72" i="8"/>
  <c r="CI72" i="8"/>
  <c r="CA72" i="8"/>
  <c r="BS72" i="8"/>
  <c r="BK72" i="8"/>
  <c r="BC72" i="8"/>
  <c r="AU72" i="8"/>
  <c r="AM72" i="8"/>
  <c r="AE72" i="8"/>
  <c r="O34" i="8"/>
  <c r="H71" i="9" l="1"/>
  <c r="P29" i="9"/>
  <c r="J61" i="9" s="1"/>
  <c r="P38" i="9"/>
  <c r="J65" i="9" s="1"/>
  <c r="P19" i="9"/>
  <c r="J57" i="9" s="1"/>
  <c r="C51" i="5" l="1"/>
  <c r="C14" i="5" s="1"/>
  <c r="Q17" i="5"/>
  <c r="S17" i="5" s="1"/>
  <c r="P10" i="9" l="1"/>
  <c r="Q45" i="10"/>
  <c r="AZ147" i="10" s="1"/>
  <c r="H155" i="10" s="1"/>
  <c r="AZ155" i="10" s="1"/>
  <c r="H163" i="10" s="1"/>
  <c r="B45" i="9" l="1"/>
  <c r="G45" i="9" s="1"/>
  <c r="B46" i="9" s="1"/>
  <c r="G46" i="9" s="1"/>
  <c r="R10" i="9"/>
  <c r="B71" i="9" l="1"/>
  <c r="P71" i="9" s="1"/>
  <c r="B61" i="9"/>
  <c r="B65" i="9"/>
  <c r="B57" i="9"/>
  <c r="C51" i="9"/>
  <c r="F51" i="9" s="1"/>
  <c r="C49" i="9"/>
  <c r="F49" i="9" s="1"/>
  <c r="C50" i="9"/>
  <c r="F50" i="9" s="1"/>
  <c r="M61" i="9" l="1"/>
  <c r="H61" i="9" s="1"/>
  <c r="E61" i="9"/>
  <c r="I50" i="9"/>
  <c r="AC163" i="10" s="1"/>
  <c r="M57" i="9"/>
  <c r="H57" i="9" s="1"/>
  <c r="E57" i="9"/>
  <c r="E65" i="9"/>
  <c r="M65" i="9"/>
  <c r="H65" i="9" s="1"/>
  <c r="P65" i="9" l="1"/>
  <c r="P57" i="9"/>
  <c r="P61" i="9"/>
  <c r="H73" i="9"/>
  <c r="AC171" i="10" s="1"/>
  <c r="P73" i="9" l="1"/>
  <c r="S73" i="9"/>
  <c r="AZ163" i="10" l="1"/>
  <c r="H171" i="10" s="1"/>
  <c r="AZ171" i="10" l="1"/>
  <c r="CX4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4" authorId="0" shapeId="0" xr:uid="{2DBE2E37-9905-4ACB-83F7-3C259E851588}">
      <text>
        <r>
          <rPr>
            <b/>
            <sz val="9"/>
            <color indexed="81"/>
            <rFont val="MS P ゴシック"/>
            <family val="3"/>
            <charset val="128"/>
          </rPr>
          <t xml:space="preserve">独立行政法人等の場合は就業規則等に基づく、休日(祝日や年末年始等)を平日から除いた日数を記入してください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71" authorId="0" shapeId="0" xr:uid="{7806245B-44E5-4D09-AAE1-D8AEEEC4B0B9}">
      <text>
        <r>
          <rPr>
            <b/>
            <sz val="9"/>
            <color indexed="81"/>
            <rFont val="MS P ゴシック"/>
            <family val="3"/>
            <charset val="128"/>
          </rPr>
          <t>22日で固定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Y19" authorId="0" shapeId="0" xr:uid="{407B6C10-08DD-4E6D-ADCB-FBF81FA65C2B}">
      <text>
        <r>
          <rPr>
            <b/>
            <sz val="9"/>
            <color indexed="81"/>
            <rFont val="MS P ゴシック"/>
            <family val="3"/>
            <charset val="128"/>
          </rPr>
          <t>末日以降の日付を入力してください。</t>
        </r>
      </text>
    </comment>
    <comment ref="FD42" authorId="0" shapeId="0" xr:uid="{53EC7C41-5993-4DE2-BBE5-6DD5FD2EDDFD}">
      <text>
        <r>
          <rPr>
            <b/>
            <sz val="9"/>
            <color indexed="81"/>
            <rFont val="MS P ゴシック"/>
            <family val="3"/>
            <charset val="128"/>
          </rPr>
          <t>現物給与額を算出した方が入力してください。</t>
        </r>
      </text>
    </comment>
    <comment ref="D48" authorId="0" shapeId="0" xr:uid="{40C5FBE8-87E3-4DBA-BA6A-0AD66B76AE86}">
      <text>
        <r>
          <rPr>
            <b/>
            <sz val="9"/>
            <color indexed="81"/>
            <rFont val="MS P ゴシック"/>
            <family val="3"/>
            <charset val="128"/>
          </rPr>
          <t>日付を入力してください。</t>
        </r>
      </text>
    </comment>
    <comment ref="EM48" authorId="0" shapeId="0" xr:uid="{0EE5A6BA-E71D-4654-8E73-B8A1E405022B}">
      <text>
        <r>
          <rPr>
            <b/>
            <sz val="9"/>
            <color indexed="81"/>
            <rFont val="MS P ゴシック"/>
            <family val="3"/>
            <charset val="128"/>
          </rPr>
          <t>本来支給されるべき額を記入してください。
例：通勤手当６ヶ月の場合は1/6の額</t>
        </r>
      </text>
    </comment>
  </commentList>
</comments>
</file>

<file path=xl/sharedStrings.xml><?xml version="1.0" encoding="utf-8"?>
<sst xmlns="http://schemas.openxmlformats.org/spreadsheetml/2006/main" count="460" uniqueCount="267">
  <si>
    <t>入力項目</t>
    <rPh sb="0" eb="2">
      <t>ニュウリョク</t>
    </rPh>
    <rPh sb="2" eb="4">
      <t>コウモク</t>
    </rPh>
    <phoneticPr fontId="2"/>
  </si>
  <si>
    <t>説明</t>
    <rPh sb="0" eb="2">
      <t>セツメイ</t>
    </rPh>
    <phoneticPr fontId="2"/>
  </si>
  <si>
    <t>入力欄</t>
    <rPh sb="0" eb="3">
      <t>ニュウリョクラン</t>
    </rPh>
    <phoneticPr fontId="2"/>
  </si>
  <si>
    <t>（例）</t>
    <rPh sb="1" eb="2">
      <t>レイ</t>
    </rPh>
    <phoneticPr fontId="2"/>
  </si>
  <si>
    <t>所属所</t>
    <rPh sb="0" eb="3">
      <t>ショゾクショ</t>
    </rPh>
    <phoneticPr fontId="2"/>
  </si>
  <si>
    <t>組合員の所属所を入力してください</t>
    <rPh sb="0" eb="3">
      <t>クミアイイン</t>
    </rPh>
    <rPh sb="4" eb="7">
      <t>ショゾクショ</t>
    </rPh>
    <rPh sb="8" eb="10">
      <t>ニュウリョク</t>
    </rPh>
    <phoneticPr fontId="2"/>
  </si>
  <si>
    <t>△△局□□課</t>
    <rPh sb="2" eb="3">
      <t>キョク</t>
    </rPh>
    <rPh sb="5" eb="6">
      <t>カ</t>
    </rPh>
    <phoneticPr fontId="2"/>
  </si>
  <si>
    <t>宿舎の貸与を受けていますか？</t>
    <rPh sb="0" eb="2">
      <t>シュクシャ</t>
    </rPh>
    <rPh sb="3" eb="5">
      <t>タイヨ</t>
    </rPh>
    <rPh sb="6" eb="7">
      <t>ウ</t>
    </rPh>
    <phoneticPr fontId="2"/>
  </si>
  <si>
    <t>資格取得日</t>
    <rPh sb="0" eb="2">
      <t>シカク</t>
    </rPh>
    <rPh sb="2" eb="5">
      <t>シュトクビ</t>
    </rPh>
    <phoneticPr fontId="2"/>
  </si>
  <si>
    <t>日にちを例のように入力してください</t>
    <rPh sb="0" eb="1">
      <t>ヒ</t>
    </rPh>
    <rPh sb="4" eb="5">
      <t>レイ</t>
    </rPh>
    <rPh sb="9" eb="11">
      <t>ニュウリョク</t>
    </rPh>
    <phoneticPr fontId="2"/>
  </si>
  <si>
    <t>有</t>
    <rPh sb="0" eb="1">
      <t>ア</t>
    </rPh>
    <phoneticPr fontId="2"/>
  </si>
  <si>
    <t>資格喪失日</t>
    <rPh sb="0" eb="2">
      <t>シカク</t>
    </rPh>
    <rPh sb="2" eb="4">
      <t>ソウシツ</t>
    </rPh>
    <rPh sb="4" eb="5">
      <t>ビ</t>
    </rPh>
    <phoneticPr fontId="2"/>
  </si>
  <si>
    <t>同上</t>
    <rPh sb="0" eb="2">
      <t>ドウジョウ</t>
    </rPh>
    <phoneticPr fontId="2"/>
  </si>
  <si>
    <t>無</t>
    <rPh sb="0" eb="1">
      <t>ナ</t>
    </rPh>
    <phoneticPr fontId="2"/>
  </si>
  <si>
    <t>組合員氏名</t>
    <rPh sb="0" eb="3">
      <t>クミアイイン</t>
    </rPh>
    <rPh sb="3" eb="5">
      <t>シメイ</t>
    </rPh>
    <phoneticPr fontId="2"/>
  </si>
  <si>
    <t>氏名を入力してください</t>
    <rPh sb="0" eb="2">
      <t>シメイ</t>
    </rPh>
    <rPh sb="3" eb="5">
      <t>ニュウリョク</t>
    </rPh>
    <phoneticPr fontId="2"/>
  </si>
  <si>
    <t>農林　花子</t>
    <rPh sb="0" eb="2">
      <t>ノウリン</t>
    </rPh>
    <rPh sb="3" eb="5">
      <t>ハナコ</t>
    </rPh>
    <phoneticPr fontId="2"/>
  </si>
  <si>
    <t>※有の場合は現物給与の額を入力してください。</t>
    <rPh sb="1" eb="2">
      <t>ア</t>
    </rPh>
    <rPh sb="3" eb="5">
      <t>バアイ</t>
    </rPh>
    <rPh sb="6" eb="8">
      <t>ゲンブツ</t>
    </rPh>
    <rPh sb="8" eb="10">
      <t>キュウヨ</t>
    </rPh>
    <rPh sb="11" eb="12">
      <t>ガク</t>
    </rPh>
    <rPh sb="13" eb="15">
      <t>ニュウリョク</t>
    </rPh>
    <phoneticPr fontId="2"/>
  </si>
  <si>
    <t>組合員住所</t>
    <rPh sb="0" eb="3">
      <t>クミアイイン</t>
    </rPh>
    <rPh sb="3" eb="5">
      <t>ジュウショ</t>
    </rPh>
    <phoneticPr fontId="2"/>
  </si>
  <si>
    <t>組合員の住所を入力してください</t>
    <rPh sb="0" eb="3">
      <t>クミアイイン</t>
    </rPh>
    <rPh sb="4" eb="6">
      <t>ジュウショ</t>
    </rPh>
    <rPh sb="7" eb="9">
      <t>ニュウリョク</t>
    </rPh>
    <phoneticPr fontId="2"/>
  </si>
  <si>
    <t>東京都千代田区霞が関〇－〇－〇</t>
    <rPh sb="0" eb="3">
      <t>トウキョウト</t>
    </rPh>
    <rPh sb="3" eb="7">
      <t>チヨダク</t>
    </rPh>
    <rPh sb="7" eb="8">
      <t>カスミ</t>
    </rPh>
    <rPh sb="9" eb="10">
      <t>セキ</t>
    </rPh>
    <phoneticPr fontId="2"/>
  </si>
  <si>
    <t>振込先金融機関名</t>
    <rPh sb="0" eb="3">
      <t>フリコミサキ</t>
    </rPh>
    <rPh sb="3" eb="5">
      <t>キンユウ</t>
    </rPh>
    <rPh sb="5" eb="8">
      <t>キカンメイ</t>
    </rPh>
    <phoneticPr fontId="2"/>
  </si>
  <si>
    <t>振込先口座の金融機関名称を入力してください</t>
    <rPh sb="0" eb="3">
      <t>フリコミサキ</t>
    </rPh>
    <rPh sb="3" eb="5">
      <t>コウザ</t>
    </rPh>
    <rPh sb="6" eb="8">
      <t>キンユウ</t>
    </rPh>
    <rPh sb="8" eb="10">
      <t>キカン</t>
    </rPh>
    <rPh sb="10" eb="12">
      <t>メイショウ</t>
    </rPh>
    <rPh sb="13" eb="15">
      <t>ニュウリョク</t>
    </rPh>
    <phoneticPr fontId="2"/>
  </si>
  <si>
    <t>○○労働金庫</t>
    <rPh sb="2" eb="4">
      <t>ロウドウ</t>
    </rPh>
    <rPh sb="4" eb="6">
      <t>キンコ</t>
    </rPh>
    <phoneticPr fontId="2"/>
  </si>
  <si>
    <t>振込先金融機関支店名</t>
    <rPh sb="0" eb="3">
      <t>フリコミサキ</t>
    </rPh>
    <rPh sb="3" eb="5">
      <t>キンユウ</t>
    </rPh>
    <rPh sb="5" eb="7">
      <t>キカン</t>
    </rPh>
    <rPh sb="7" eb="10">
      <t>シテンメイ</t>
    </rPh>
    <phoneticPr fontId="2"/>
  </si>
  <si>
    <t>振込先口座の支店名を入力してください</t>
    <rPh sb="0" eb="3">
      <t>フリコミサキ</t>
    </rPh>
    <rPh sb="3" eb="5">
      <t>コウザ</t>
    </rPh>
    <rPh sb="6" eb="9">
      <t>シテンメイ</t>
    </rPh>
    <rPh sb="10" eb="12">
      <t>ニュウリョク</t>
    </rPh>
    <phoneticPr fontId="2"/>
  </si>
  <si>
    <t>××支店</t>
    <rPh sb="2" eb="4">
      <t>シテン</t>
    </rPh>
    <phoneticPr fontId="2"/>
  </si>
  <si>
    <t>振込先口座種別</t>
    <rPh sb="0" eb="3">
      <t>フリコミサキ</t>
    </rPh>
    <rPh sb="3" eb="5">
      <t>コウザ</t>
    </rPh>
    <rPh sb="5" eb="7">
      <t>シュベツ</t>
    </rPh>
    <phoneticPr fontId="2"/>
  </si>
  <si>
    <t>振込先口座の口座種別を選択してください</t>
    <rPh sb="0" eb="3">
      <t>フリコミサキ</t>
    </rPh>
    <rPh sb="3" eb="5">
      <t>コウザ</t>
    </rPh>
    <rPh sb="6" eb="8">
      <t>コウザ</t>
    </rPh>
    <rPh sb="8" eb="10">
      <t>シュベツ</t>
    </rPh>
    <rPh sb="11" eb="13">
      <t>センタク</t>
    </rPh>
    <phoneticPr fontId="2"/>
  </si>
  <si>
    <t>普通</t>
    <rPh sb="0" eb="2">
      <t>フツウ</t>
    </rPh>
    <phoneticPr fontId="2"/>
  </si>
  <si>
    <t>振込先口座番号</t>
    <rPh sb="0" eb="3">
      <t>フリコミサキ</t>
    </rPh>
    <rPh sb="3" eb="5">
      <t>コウザ</t>
    </rPh>
    <rPh sb="5" eb="7">
      <t>バンゴウ</t>
    </rPh>
    <phoneticPr fontId="2"/>
  </si>
  <si>
    <t>振込先口座の口座番号を入力してください</t>
    <rPh sb="0" eb="3">
      <t>フリコミサキ</t>
    </rPh>
    <rPh sb="3" eb="5">
      <t>コウザ</t>
    </rPh>
    <rPh sb="6" eb="8">
      <t>コウザ</t>
    </rPh>
    <rPh sb="8" eb="10">
      <t>バンゴウ</t>
    </rPh>
    <rPh sb="11" eb="13">
      <t>ニュウリョク</t>
    </rPh>
    <phoneticPr fontId="2"/>
  </si>
  <si>
    <r>
      <t xml:space="preserve">支給該当日だけ表示させ、支給しない日にちを消してください。
</t>
    </r>
    <r>
      <rPr>
        <sz val="11"/>
        <color rgb="FFFF0000"/>
        <rFont val="ＭＳ Ｐ明朝"/>
        <family val="1"/>
        <charset val="128"/>
      </rPr>
      <t>※請求書裏面の今回支給日数欄に反映されます。</t>
    </r>
    <rPh sb="0" eb="2">
      <t>シキュウ</t>
    </rPh>
    <rPh sb="2" eb="4">
      <t>ガイトウ</t>
    </rPh>
    <rPh sb="4" eb="5">
      <t>ビ</t>
    </rPh>
    <rPh sb="7" eb="9">
      <t>ヒョウジ</t>
    </rPh>
    <rPh sb="12" eb="14">
      <t>シキュウ</t>
    </rPh>
    <rPh sb="17" eb="18">
      <t>ヒ</t>
    </rPh>
    <rPh sb="21" eb="22">
      <t>ケ</t>
    </rPh>
    <rPh sb="31" eb="34">
      <t>セイキュウショ</t>
    </rPh>
    <rPh sb="34" eb="36">
      <t>ウラメン</t>
    </rPh>
    <rPh sb="37" eb="39">
      <t>コンカイ</t>
    </rPh>
    <rPh sb="39" eb="41">
      <t>シキュウ</t>
    </rPh>
    <rPh sb="41" eb="43">
      <t>ニッスウ</t>
    </rPh>
    <rPh sb="43" eb="44">
      <t>ラン</t>
    </rPh>
    <rPh sb="45" eb="47">
      <t>ハンエイ</t>
    </rPh>
    <phoneticPr fontId="2"/>
  </si>
  <si>
    <t>振込先口座名義（カナ）</t>
    <rPh sb="0" eb="3">
      <t>フリコミサキ</t>
    </rPh>
    <rPh sb="3" eb="5">
      <t>コウザ</t>
    </rPh>
    <rPh sb="5" eb="7">
      <t>メイギ</t>
    </rPh>
    <phoneticPr fontId="2"/>
  </si>
  <si>
    <t>振込先口座の名義をカタカナで入力してください</t>
    <rPh sb="0" eb="3">
      <t>フリコミサキ</t>
    </rPh>
    <rPh sb="3" eb="5">
      <t>コウザ</t>
    </rPh>
    <rPh sb="6" eb="8">
      <t>メイギ</t>
    </rPh>
    <rPh sb="14" eb="16">
      <t>ニュウリョク</t>
    </rPh>
    <phoneticPr fontId="2"/>
  </si>
  <si>
    <t>ノウリン　ハナコ</t>
    <phoneticPr fontId="2"/>
  </si>
  <si>
    <t>振込先口座名義（漢字）</t>
    <rPh sb="0" eb="3">
      <t>フリコミサキ</t>
    </rPh>
    <rPh sb="3" eb="5">
      <t>コウザ</t>
    </rPh>
    <rPh sb="5" eb="7">
      <t>メイギ</t>
    </rPh>
    <rPh sb="8" eb="10">
      <t>カンジ</t>
    </rPh>
    <phoneticPr fontId="2"/>
  </si>
  <si>
    <t>振込先口座の名義を漢字で入力してください</t>
    <rPh sb="0" eb="3">
      <t>フリコミサキ</t>
    </rPh>
    <rPh sb="3" eb="5">
      <t>コウザ</t>
    </rPh>
    <rPh sb="6" eb="8">
      <t>メイギ</t>
    </rPh>
    <rPh sb="9" eb="11">
      <t>カンジ</t>
    </rPh>
    <rPh sb="12" eb="14">
      <t>ニュウリョク</t>
    </rPh>
    <phoneticPr fontId="2"/>
  </si>
  <si>
    <t>１２月間の各月の標準報酬月額の平均</t>
    <rPh sb="2" eb="4">
      <t>ツキカン</t>
    </rPh>
    <rPh sb="5" eb="7">
      <t>カクツキ</t>
    </rPh>
    <rPh sb="8" eb="10">
      <t>ヒョウジュン</t>
    </rPh>
    <rPh sb="10" eb="12">
      <t>ホウシュウ</t>
    </rPh>
    <rPh sb="12" eb="14">
      <t>ゲツガク</t>
    </rPh>
    <rPh sb="15" eb="17">
      <t>ヘイキン</t>
    </rPh>
    <phoneticPr fontId="2"/>
  </si>
  <si>
    <t>組合員の支給開始日の属する月以前の直近の継続した１２月間の各月の標準報酬月額を下表に入力してください</t>
    <rPh sb="0" eb="3">
      <t>クミアイイン</t>
    </rPh>
    <rPh sb="4" eb="6">
      <t>シキュウ</t>
    </rPh>
    <rPh sb="6" eb="8">
      <t>カイシ</t>
    </rPh>
    <rPh sb="8" eb="9">
      <t>ビ</t>
    </rPh>
    <rPh sb="10" eb="11">
      <t>ゾク</t>
    </rPh>
    <rPh sb="13" eb="14">
      <t>ツキ</t>
    </rPh>
    <rPh sb="14" eb="16">
      <t>イゼン</t>
    </rPh>
    <rPh sb="17" eb="19">
      <t>チョッキン</t>
    </rPh>
    <rPh sb="20" eb="22">
      <t>ケイゾク</t>
    </rPh>
    <rPh sb="26" eb="27">
      <t>ツキ</t>
    </rPh>
    <rPh sb="27" eb="28">
      <t>アイダ</t>
    </rPh>
    <rPh sb="29" eb="31">
      <t>カクツキ</t>
    </rPh>
    <rPh sb="32" eb="34">
      <t>ヒョウジュン</t>
    </rPh>
    <rPh sb="34" eb="36">
      <t>ホウシュウ</t>
    </rPh>
    <rPh sb="36" eb="38">
      <t>ゲツガク</t>
    </rPh>
    <rPh sb="39" eb="41">
      <t>カヒョウ</t>
    </rPh>
    <rPh sb="40" eb="41">
      <t>ヒラシタ</t>
    </rPh>
    <rPh sb="42" eb="44">
      <t>ニュウリョク</t>
    </rPh>
    <phoneticPr fontId="2"/>
  </si>
  <si>
    <t>傷病名</t>
    <rPh sb="0" eb="2">
      <t>ショウビョウ</t>
    </rPh>
    <rPh sb="2" eb="3">
      <t>メイ</t>
    </rPh>
    <phoneticPr fontId="2"/>
  </si>
  <si>
    <t>傷病名を入力してください</t>
    <rPh sb="0" eb="2">
      <t>ショウビョウ</t>
    </rPh>
    <rPh sb="2" eb="3">
      <t>メイ</t>
    </rPh>
    <rPh sb="4" eb="6">
      <t>ニュウリョク</t>
    </rPh>
    <phoneticPr fontId="2"/>
  </si>
  <si>
    <t>うつ病</t>
    <rPh sb="2" eb="3">
      <t>ビョウ</t>
    </rPh>
    <phoneticPr fontId="2"/>
  </si>
  <si>
    <t>勤務できなくなった最初の日(病気休暇開始日)より病気休暇が連続して90日継続した場合の91日目確認用</t>
    <rPh sb="0" eb="2">
      <t>キンム</t>
    </rPh>
    <rPh sb="9" eb="11">
      <t>サイショ</t>
    </rPh>
    <rPh sb="12" eb="13">
      <t>ヒ</t>
    </rPh>
    <rPh sb="14" eb="16">
      <t>ビョウキ</t>
    </rPh>
    <rPh sb="16" eb="18">
      <t>キュウカ</t>
    </rPh>
    <rPh sb="18" eb="20">
      <t>カイシ</t>
    </rPh>
    <rPh sb="20" eb="21">
      <t>ビ</t>
    </rPh>
    <rPh sb="24" eb="26">
      <t>ビョウキ</t>
    </rPh>
    <rPh sb="26" eb="28">
      <t>キュウカ</t>
    </rPh>
    <rPh sb="29" eb="31">
      <t>レンゾク</t>
    </rPh>
    <rPh sb="35" eb="36">
      <t>ニチ</t>
    </rPh>
    <rPh sb="36" eb="38">
      <t>ケイゾク</t>
    </rPh>
    <rPh sb="40" eb="42">
      <t>バアイ</t>
    </rPh>
    <rPh sb="45" eb="47">
      <t>ニチメ</t>
    </rPh>
    <rPh sb="47" eb="49">
      <t>カクニン</t>
    </rPh>
    <rPh sb="49" eb="50">
      <t>ヨウ</t>
    </rPh>
    <phoneticPr fontId="2"/>
  </si>
  <si>
    <t>発病年月日</t>
    <rPh sb="0" eb="2">
      <t>ハツビョウ</t>
    </rPh>
    <rPh sb="2" eb="5">
      <t>ネンガッピ</t>
    </rPh>
    <phoneticPr fontId="2"/>
  </si>
  <si>
    <t>勤務できなくなった最初の日</t>
    <rPh sb="0" eb="2">
      <t>キンム</t>
    </rPh>
    <rPh sb="9" eb="11">
      <t>サイショ</t>
    </rPh>
    <rPh sb="12" eb="13">
      <t>ヒ</t>
    </rPh>
    <phoneticPr fontId="2"/>
  </si>
  <si>
    <t>支給開始日</t>
    <rPh sb="0" eb="2">
      <t>シキュウ</t>
    </rPh>
    <rPh sb="2" eb="4">
      <t>カイシ</t>
    </rPh>
    <rPh sb="4" eb="5">
      <t>ヒ</t>
    </rPh>
    <phoneticPr fontId="2"/>
  </si>
  <si>
    <t>病休開始日</t>
    <rPh sb="0" eb="2">
      <t>ビョウキュウ</t>
    </rPh>
    <rPh sb="2" eb="5">
      <t>カイシビ</t>
    </rPh>
    <phoneticPr fontId="2"/>
  </si>
  <si>
    <t>91日目</t>
    <rPh sb="2" eb="3">
      <t>ニチ</t>
    </rPh>
    <rPh sb="3" eb="4">
      <t>メ</t>
    </rPh>
    <phoneticPr fontId="2"/>
  </si>
  <si>
    <t>今回の請求期間</t>
    <rPh sb="0" eb="2">
      <t>コンカイ</t>
    </rPh>
    <rPh sb="3" eb="5">
      <t>セイキュウ</t>
    </rPh>
    <rPh sb="5" eb="7">
      <t>キカン</t>
    </rPh>
    <phoneticPr fontId="2"/>
  </si>
  <si>
    <t>期間を例のように入力してください</t>
    <rPh sb="0" eb="2">
      <t>キカン</t>
    </rPh>
    <rPh sb="3" eb="4">
      <t>レイ</t>
    </rPh>
    <rPh sb="8" eb="10">
      <t>ニュウリョク</t>
    </rPh>
    <phoneticPr fontId="2"/>
  </si>
  <si>
    <t>～</t>
    <phoneticPr fontId="2"/>
  </si>
  <si>
    <t>その月の給与無給日数</t>
    <rPh sb="2" eb="3">
      <t>ツキ</t>
    </rPh>
    <rPh sb="4" eb="6">
      <t>キュウヨ</t>
    </rPh>
    <rPh sb="6" eb="8">
      <t>ムキュウ</t>
    </rPh>
    <rPh sb="8" eb="10">
      <t>ニッスウ</t>
    </rPh>
    <rPh sb="9" eb="10">
      <t>ハンニチ</t>
    </rPh>
    <phoneticPr fontId="2"/>
  </si>
  <si>
    <t>給与無給日数を入力してください</t>
    <rPh sb="0" eb="2">
      <t>キュウヨ</t>
    </rPh>
    <rPh sb="2" eb="4">
      <t>ムキュウ</t>
    </rPh>
    <rPh sb="4" eb="6">
      <t>ニッスウ</t>
    </rPh>
    <rPh sb="7" eb="9">
      <t>ニュウリョク</t>
    </rPh>
    <phoneticPr fontId="2"/>
  </si>
  <si>
    <t>その月の給与半減日数</t>
    <rPh sb="2" eb="3">
      <t>ツキ</t>
    </rPh>
    <rPh sb="4" eb="6">
      <t>キュウヨ</t>
    </rPh>
    <rPh sb="6" eb="8">
      <t>ハンゲン</t>
    </rPh>
    <rPh sb="8" eb="10">
      <t>ニッスウ</t>
    </rPh>
    <phoneticPr fontId="2"/>
  </si>
  <si>
    <t>給与半減日数を入力してください</t>
    <rPh sb="0" eb="2">
      <t>キュウヨ</t>
    </rPh>
    <rPh sb="2" eb="4">
      <t>ハンゲン</t>
    </rPh>
    <rPh sb="4" eb="6">
      <t>ニッスウ</t>
    </rPh>
    <rPh sb="7" eb="9">
      <t>ニュウリョク</t>
    </rPh>
    <phoneticPr fontId="2"/>
  </si>
  <si>
    <t>その月の給与８割支給日数</t>
    <rPh sb="2" eb="3">
      <t>ツキ</t>
    </rPh>
    <rPh sb="4" eb="6">
      <t>キュウヨ</t>
    </rPh>
    <rPh sb="7" eb="8">
      <t>ワリ</t>
    </rPh>
    <rPh sb="8" eb="10">
      <t>シキュウ</t>
    </rPh>
    <rPh sb="10" eb="12">
      <t>ニッスウ</t>
    </rPh>
    <phoneticPr fontId="2"/>
  </si>
  <si>
    <t>給与８割支給日数を入力してください</t>
    <rPh sb="0" eb="2">
      <t>キュウヨ</t>
    </rPh>
    <rPh sb="3" eb="4">
      <t>ワリ</t>
    </rPh>
    <rPh sb="4" eb="6">
      <t>シキュウ</t>
    </rPh>
    <rPh sb="6" eb="8">
      <t>ニッスウ</t>
    </rPh>
    <rPh sb="9" eb="11">
      <t>ニュウリョク</t>
    </rPh>
    <phoneticPr fontId="2"/>
  </si>
  <si>
    <t>その月の給与全額支給日数</t>
    <rPh sb="2" eb="3">
      <t>ツキ</t>
    </rPh>
    <rPh sb="4" eb="6">
      <t>キュウヨ</t>
    </rPh>
    <rPh sb="6" eb="8">
      <t>ゼンガク</t>
    </rPh>
    <rPh sb="8" eb="10">
      <t>シキュウ</t>
    </rPh>
    <rPh sb="10" eb="12">
      <t>ニッスウ</t>
    </rPh>
    <phoneticPr fontId="2"/>
  </si>
  <si>
    <t>給与全額支給日数を入力してください</t>
    <rPh sb="0" eb="2">
      <t>キュウヨ</t>
    </rPh>
    <rPh sb="2" eb="4">
      <t>ゼンガク</t>
    </rPh>
    <rPh sb="4" eb="6">
      <t>シキュウ</t>
    </rPh>
    <rPh sb="6" eb="8">
      <t>ニッスウ</t>
    </rPh>
    <rPh sb="9" eb="11">
      <t>ニュウリョク</t>
    </rPh>
    <phoneticPr fontId="2"/>
  </si>
  <si>
    <t>その月の勤務日数（日割計算基礎日数）</t>
    <rPh sb="2" eb="3">
      <t>ツキ</t>
    </rPh>
    <rPh sb="4" eb="6">
      <t>キンム</t>
    </rPh>
    <rPh sb="6" eb="8">
      <t>ニッスウ</t>
    </rPh>
    <rPh sb="9" eb="11">
      <t>ヒワ</t>
    </rPh>
    <rPh sb="11" eb="13">
      <t>ケイサン</t>
    </rPh>
    <rPh sb="13" eb="15">
      <t>キソ</t>
    </rPh>
    <rPh sb="15" eb="17">
      <t>ニッスウ</t>
    </rPh>
    <phoneticPr fontId="2"/>
  </si>
  <si>
    <t>勤務日数を入力してください（祝日、年末年始含む）</t>
    <rPh sb="0" eb="2">
      <t>キンム</t>
    </rPh>
    <rPh sb="2" eb="4">
      <t>ニッスウ</t>
    </rPh>
    <rPh sb="5" eb="7">
      <t>ニュウリョク</t>
    </rPh>
    <rPh sb="14" eb="16">
      <t>シュクジツ</t>
    </rPh>
    <rPh sb="17" eb="19">
      <t>ネンマツ</t>
    </rPh>
    <rPh sb="19" eb="21">
      <t>ネンシ</t>
    </rPh>
    <rPh sb="21" eb="22">
      <t>フク</t>
    </rPh>
    <phoneticPr fontId="2"/>
  </si>
  <si>
    <t>俸給の月額</t>
    <rPh sb="0" eb="2">
      <t>ホウキュウ</t>
    </rPh>
    <rPh sb="3" eb="5">
      <t>ゲツガク</t>
    </rPh>
    <phoneticPr fontId="2"/>
  </si>
  <si>
    <t>俸給の月額を入力してください</t>
    <rPh sb="0" eb="2">
      <t>ホウキュウ</t>
    </rPh>
    <rPh sb="3" eb="5">
      <t>ゲツガク</t>
    </rPh>
    <rPh sb="6" eb="8">
      <t>ニュウリョク</t>
    </rPh>
    <phoneticPr fontId="2"/>
  </si>
  <si>
    <t>扶養手当</t>
    <rPh sb="0" eb="2">
      <t>フヨウ</t>
    </rPh>
    <rPh sb="2" eb="4">
      <t>テアテ</t>
    </rPh>
    <phoneticPr fontId="2"/>
  </si>
  <si>
    <t>扶養手当の金額を入力してください</t>
    <rPh sb="0" eb="2">
      <t>フヨウ</t>
    </rPh>
    <rPh sb="2" eb="4">
      <t>テアテ</t>
    </rPh>
    <rPh sb="5" eb="7">
      <t>キンガク</t>
    </rPh>
    <rPh sb="8" eb="10">
      <t>ニュウリョク</t>
    </rPh>
    <phoneticPr fontId="2"/>
  </si>
  <si>
    <t>俸給の特別調整額</t>
    <rPh sb="0" eb="2">
      <t>ホウキュウ</t>
    </rPh>
    <rPh sb="3" eb="5">
      <t>トクベツ</t>
    </rPh>
    <rPh sb="5" eb="7">
      <t>チョウセイ</t>
    </rPh>
    <rPh sb="7" eb="8">
      <t>ガク</t>
    </rPh>
    <phoneticPr fontId="2"/>
  </si>
  <si>
    <t>特別調整額の金額を入力してください</t>
    <rPh sb="0" eb="2">
      <t>トクベツ</t>
    </rPh>
    <rPh sb="2" eb="5">
      <t>チョウセイガク</t>
    </rPh>
    <rPh sb="6" eb="8">
      <t>キンガク</t>
    </rPh>
    <rPh sb="9" eb="11">
      <t>ニュウリョク</t>
    </rPh>
    <phoneticPr fontId="2"/>
  </si>
  <si>
    <t>地域手当及び広域異動手当率</t>
    <rPh sb="0" eb="2">
      <t>チイキ</t>
    </rPh>
    <rPh sb="2" eb="4">
      <t>テアテ</t>
    </rPh>
    <rPh sb="4" eb="5">
      <t>オヨ</t>
    </rPh>
    <rPh sb="6" eb="8">
      <t>コウイキ</t>
    </rPh>
    <rPh sb="8" eb="10">
      <t>イドウ</t>
    </rPh>
    <rPh sb="10" eb="12">
      <t>テアテ</t>
    </rPh>
    <rPh sb="12" eb="13">
      <t>リツ</t>
    </rPh>
    <phoneticPr fontId="2"/>
  </si>
  <si>
    <t>地域手当及び広域異動手当の率を入力してください</t>
    <rPh sb="0" eb="2">
      <t>チイキ</t>
    </rPh>
    <rPh sb="2" eb="4">
      <t>テアテ</t>
    </rPh>
    <rPh sb="4" eb="5">
      <t>オヨ</t>
    </rPh>
    <rPh sb="6" eb="8">
      <t>コウイキ</t>
    </rPh>
    <rPh sb="8" eb="10">
      <t>イドウ</t>
    </rPh>
    <rPh sb="10" eb="12">
      <t>テアテ</t>
    </rPh>
    <rPh sb="13" eb="14">
      <t>リツ</t>
    </rPh>
    <rPh sb="15" eb="17">
      <t>ニュウリョク</t>
    </rPh>
    <phoneticPr fontId="2"/>
  </si>
  <si>
    <t>住居手当</t>
    <rPh sb="0" eb="2">
      <t>ジュウキョ</t>
    </rPh>
    <rPh sb="2" eb="4">
      <t>テアテ</t>
    </rPh>
    <phoneticPr fontId="2"/>
  </si>
  <si>
    <t>住居手当の金額を入力してください</t>
    <rPh sb="0" eb="2">
      <t>ジュウキョ</t>
    </rPh>
    <rPh sb="2" eb="4">
      <t>テアテ</t>
    </rPh>
    <rPh sb="5" eb="7">
      <t>キンガク</t>
    </rPh>
    <rPh sb="8" eb="10">
      <t>ニュウリョク</t>
    </rPh>
    <phoneticPr fontId="2"/>
  </si>
  <si>
    <t>○○手当</t>
    <rPh sb="2" eb="4">
      <t>テアテ</t>
    </rPh>
    <phoneticPr fontId="2"/>
  </si>
  <si>
    <t>現物給与</t>
    <rPh sb="0" eb="2">
      <t>ゲンブツ</t>
    </rPh>
    <rPh sb="2" eb="4">
      <t>キュウヨ</t>
    </rPh>
    <phoneticPr fontId="2"/>
  </si>
  <si>
    <r>
      <t xml:space="preserve">現物給与の金額を入力してください
</t>
    </r>
    <r>
      <rPr>
        <sz val="11"/>
        <color rgb="FFFF0000"/>
        <rFont val="ＭＳ Ｐ明朝"/>
        <family val="1"/>
        <charset val="128"/>
      </rPr>
      <t>（現物給与の額は実際に支払った宿舎料ではなく、厚生労働大臣が定める価額と宿舎料の差額を入力してください。）</t>
    </r>
    <rPh sb="0" eb="2">
      <t>ゲンブツ</t>
    </rPh>
    <rPh sb="2" eb="4">
      <t>キュウヨ</t>
    </rPh>
    <rPh sb="5" eb="7">
      <t>キンガク</t>
    </rPh>
    <rPh sb="8" eb="10">
      <t>ニュウリョク</t>
    </rPh>
    <rPh sb="18" eb="20">
      <t>ゲンブツ</t>
    </rPh>
    <rPh sb="20" eb="22">
      <t>キュウヨ</t>
    </rPh>
    <rPh sb="23" eb="24">
      <t>ガク</t>
    </rPh>
    <rPh sb="25" eb="27">
      <t>ジッサイ</t>
    </rPh>
    <rPh sb="28" eb="30">
      <t>シハラ</t>
    </rPh>
    <rPh sb="32" eb="34">
      <t>シュクシャ</t>
    </rPh>
    <rPh sb="34" eb="35">
      <t>リョウ</t>
    </rPh>
    <rPh sb="40" eb="42">
      <t>コウセイ</t>
    </rPh>
    <rPh sb="42" eb="44">
      <t>ロウドウ</t>
    </rPh>
    <rPh sb="44" eb="46">
      <t>ダイジン</t>
    </rPh>
    <rPh sb="47" eb="48">
      <t>サダ</t>
    </rPh>
    <rPh sb="50" eb="52">
      <t>カガク</t>
    </rPh>
    <rPh sb="53" eb="55">
      <t>シュクシャ</t>
    </rPh>
    <rPh sb="55" eb="56">
      <t>リョウ</t>
    </rPh>
    <rPh sb="57" eb="59">
      <t>サガク</t>
    </rPh>
    <rPh sb="60" eb="62">
      <t>ニュウリョク</t>
    </rPh>
    <phoneticPr fontId="2"/>
  </si>
  <si>
    <t>給与支払証明年月日</t>
    <rPh sb="0" eb="2">
      <t>キュウヨ</t>
    </rPh>
    <rPh sb="2" eb="4">
      <t>シハライ</t>
    </rPh>
    <rPh sb="4" eb="6">
      <t>ショウメイ</t>
    </rPh>
    <rPh sb="6" eb="9">
      <t>ネンガッピ</t>
    </rPh>
    <phoneticPr fontId="2"/>
  </si>
  <si>
    <t>給与証明した年月日を例のように入力してください</t>
    <rPh sb="0" eb="2">
      <t>キュウヨ</t>
    </rPh>
    <rPh sb="2" eb="4">
      <t>ショウメイ</t>
    </rPh>
    <rPh sb="6" eb="9">
      <t>ネンガッピ</t>
    </rPh>
    <rPh sb="10" eb="11">
      <t>レイ</t>
    </rPh>
    <rPh sb="15" eb="17">
      <t>ニュウリョク</t>
    </rPh>
    <phoneticPr fontId="2"/>
  </si>
  <si>
    <t>給与事務担当者官職</t>
    <rPh sb="0" eb="2">
      <t>キュウヨ</t>
    </rPh>
    <rPh sb="2" eb="4">
      <t>ジム</t>
    </rPh>
    <rPh sb="4" eb="7">
      <t>タントウシャ</t>
    </rPh>
    <rPh sb="7" eb="9">
      <t>カンショク</t>
    </rPh>
    <phoneticPr fontId="2"/>
  </si>
  <si>
    <t>給与事務担当者の官職を選択してください</t>
    <rPh sb="0" eb="2">
      <t>キュウヨ</t>
    </rPh>
    <rPh sb="2" eb="4">
      <t>ジム</t>
    </rPh>
    <rPh sb="4" eb="7">
      <t>タントウシャ</t>
    </rPh>
    <rPh sb="8" eb="10">
      <t>カンショク</t>
    </rPh>
    <rPh sb="11" eb="13">
      <t>センタク</t>
    </rPh>
    <phoneticPr fontId="2"/>
  </si>
  <si>
    <t>農林水産事務官</t>
    <rPh sb="0" eb="2">
      <t>ノウリン</t>
    </rPh>
    <rPh sb="2" eb="4">
      <t>スイサン</t>
    </rPh>
    <rPh sb="4" eb="7">
      <t>ジムカン</t>
    </rPh>
    <phoneticPr fontId="2"/>
  </si>
  <si>
    <t>給与事務担当者氏名</t>
    <rPh sb="0" eb="7">
      <t>キュウヨジムタントウシャ</t>
    </rPh>
    <rPh sb="7" eb="9">
      <t>シメイ</t>
    </rPh>
    <phoneticPr fontId="2"/>
  </si>
  <si>
    <t>給与事務担当者氏名を入力してください</t>
    <rPh sb="0" eb="7">
      <t>キュウヨジムタントウシャ</t>
    </rPh>
    <rPh sb="7" eb="9">
      <t>シメイ</t>
    </rPh>
    <rPh sb="10" eb="12">
      <t>ニュウリョク</t>
    </rPh>
    <phoneticPr fontId="2"/>
  </si>
  <si>
    <t>証明　次郎</t>
    <rPh sb="0" eb="2">
      <t>ショウメイ</t>
    </rPh>
    <rPh sb="3" eb="5">
      <t>ジロウ</t>
    </rPh>
    <phoneticPr fontId="2"/>
  </si>
  <si>
    <t>各月標準報酬入力欄</t>
    <rPh sb="0" eb="2">
      <t>カクツキ</t>
    </rPh>
    <rPh sb="2" eb="4">
      <t>ヒョウジュン</t>
    </rPh>
    <rPh sb="4" eb="6">
      <t>ホウシュウ</t>
    </rPh>
    <rPh sb="6" eb="8">
      <t>ニュウリョク</t>
    </rPh>
    <rPh sb="8" eb="9">
      <t>ラン</t>
    </rPh>
    <phoneticPr fontId="2"/>
  </si>
  <si>
    <t>支給開始日の属する月以前の直近の継続した１２月間の各月の標準報酬月額を入力してください</t>
    <rPh sb="0" eb="2">
      <t>シキュウ</t>
    </rPh>
    <phoneticPr fontId="2"/>
  </si>
  <si>
    <t>12月平均(小数点の調整は行わない)</t>
    <rPh sb="2" eb="5">
      <t>ツキヘイキン</t>
    </rPh>
    <rPh sb="6" eb="9">
      <t>ショウスウテン</t>
    </rPh>
    <rPh sb="10" eb="12">
      <t>チョウセイ</t>
    </rPh>
    <rPh sb="13" eb="14">
      <t>オコナ</t>
    </rPh>
    <phoneticPr fontId="2"/>
  </si>
  <si>
    <t>様式２３</t>
    <rPh sb="0" eb="2">
      <t>ヨウシキ</t>
    </rPh>
    <phoneticPr fontId="24"/>
  </si>
  <si>
    <t>傷病手当金
傷病手当金附加金</t>
    <rPh sb="0" eb="1">
      <t>キズ</t>
    </rPh>
    <rPh sb="1" eb="2">
      <t>ビョウ</t>
    </rPh>
    <rPh sb="2" eb="4">
      <t>テアテ</t>
    </rPh>
    <rPh sb="4" eb="5">
      <t>キン</t>
    </rPh>
    <rPh sb="6" eb="8">
      <t>ショウビョウ</t>
    </rPh>
    <rPh sb="8" eb="10">
      <t>テアテ</t>
    </rPh>
    <rPh sb="10" eb="11">
      <t>キン</t>
    </rPh>
    <rPh sb="11" eb="14">
      <t>フカキン</t>
    </rPh>
    <phoneticPr fontId="2"/>
  </si>
  <si>
    <t>請求書</t>
    <rPh sb="0" eb="3">
      <t>セイキュウショ</t>
    </rPh>
    <phoneticPr fontId="2"/>
  </si>
  <si>
    <t>決定額</t>
    <rPh sb="0" eb="2">
      <t>ケッテイ</t>
    </rPh>
    <rPh sb="2" eb="3">
      <t>ガク</t>
    </rPh>
    <phoneticPr fontId="2"/>
  </si>
  <si>
    <t>※</t>
    <phoneticPr fontId="2"/>
  </si>
  <si>
    <t>円</t>
    <rPh sb="0" eb="1">
      <t>エン</t>
    </rPh>
    <phoneticPr fontId="2"/>
  </si>
  <si>
    <t>共済組合</t>
    <rPh sb="0" eb="2">
      <t>キョウサイ</t>
    </rPh>
    <rPh sb="2" eb="4">
      <t>クミアイ</t>
    </rPh>
    <phoneticPr fontId="2"/>
  </si>
  <si>
    <t>審査欄</t>
    <rPh sb="0" eb="2">
      <t>シンサ</t>
    </rPh>
    <rPh sb="2" eb="3">
      <t>ラン</t>
    </rPh>
    <phoneticPr fontId="2"/>
  </si>
  <si>
    <t>所属局(部)</t>
    <rPh sb="0" eb="2">
      <t>ショゾク</t>
    </rPh>
    <rPh sb="2" eb="3">
      <t>キョク</t>
    </rPh>
    <rPh sb="4" eb="5">
      <t>ブ</t>
    </rPh>
    <phoneticPr fontId="2"/>
  </si>
  <si>
    <t>組合員氏名</t>
  </si>
  <si>
    <t>記号番号</t>
    <rPh sb="0" eb="2">
      <t>キゴウ</t>
    </rPh>
    <rPh sb="2" eb="4">
      <t>バンゴウ</t>
    </rPh>
    <phoneticPr fontId="2"/>
  </si>
  <si>
    <t>課名</t>
    <rPh sb="0" eb="2">
      <t>カメイ</t>
    </rPh>
    <phoneticPr fontId="2"/>
  </si>
  <si>
    <t>年</t>
    <phoneticPr fontId="2"/>
  </si>
  <si>
    <t>月</t>
    <phoneticPr fontId="2"/>
  </si>
  <si>
    <t>日</t>
    <phoneticPr fontId="2"/>
  </si>
  <si>
    <t>資格取得</t>
    <rPh sb="0" eb="2">
      <t>シカク</t>
    </rPh>
    <rPh sb="2" eb="4">
      <t>シュトク</t>
    </rPh>
    <phoneticPr fontId="2"/>
  </si>
  <si>
    <t>資格喪失</t>
  </si>
  <si>
    <t>傷病名</t>
    <rPh sb="0" eb="1">
      <t>キズ</t>
    </rPh>
    <rPh sb="1" eb="2">
      <t>ビョウ</t>
    </rPh>
    <rPh sb="2" eb="3">
      <t>メイ</t>
    </rPh>
    <phoneticPr fontId="2"/>
  </si>
  <si>
    <t>年月日</t>
    <rPh sb="0" eb="3">
      <t>ネンガッピ</t>
    </rPh>
    <phoneticPr fontId="2"/>
  </si>
  <si>
    <t>年月日</t>
  </si>
  <si>
    <t>年</t>
  </si>
  <si>
    <t>月</t>
  </si>
  <si>
    <t>発病年月日</t>
  </si>
  <si>
    <t>保険者番号</t>
    <rPh sb="0" eb="3">
      <t>ホケンシャ</t>
    </rPh>
    <rPh sb="3" eb="5">
      <t>バンゴウ</t>
    </rPh>
    <phoneticPr fontId="2"/>
  </si>
  <si>
    <t>被保険者番号</t>
    <rPh sb="0" eb="4">
      <t>ヒホケンシャ</t>
    </rPh>
    <rPh sb="4" eb="6">
      <t>バンゴウ</t>
    </rPh>
    <phoneticPr fontId="2"/>
  </si>
  <si>
    <t>保険者の名称</t>
    <rPh sb="0" eb="3">
      <t>ホケンシャ</t>
    </rPh>
    <rPh sb="4" eb="6">
      <t>メイショウ</t>
    </rPh>
    <phoneticPr fontId="2"/>
  </si>
  <si>
    <t>介護保険法の</t>
    <rPh sb="0" eb="2">
      <t>カイゴ</t>
    </rPh>
    <rPh sb="2" eb="4">
      <t>ホケン</t>
    </rPh>
    <rPh sb="4" eb="5">
      <t>ホウ</t>
    </rPh>
    <phoneticPr fontId="2"/>
  </si>
  <si>
    <t>給付を受けた</t>
    <rPh sb="0" eb="2">
      <t>キュウフ</t>
    </rPh>
    <rPh sb="3" eb="4">
      <t>ウ</t>
    </rPh>
    <phoneticPr fontId="2"/>
  </si>
  <si>
    <t>とき</t>
    <phoneticPr fontId="2"/>
  </si>
  <si>
    <t>医師</t>
    <rPh sb="0" eb="2">
      <t>イシ</t>
    </rPh>
    <phoneticPr fontId="2"/>
  </si>
  <si>
    <t>住所</t>
    <phoneticPr fontId="2"/>
  </si>
  <si>
    <t>療養のため勤</t>
  </si>
  <si>
    <t>務できないこ</t>
    <rPh sb="0" eb="1">
      <t>ツトム</t>
    </rPh>
    <phoneticPr fontId="2"/>
  </si>
  <si>
    <t>所属所</t>
    <phoneticPr fontId="2"/>
  </si>
  <si>
    <t>とに関する医</t>
    <rPh sb="2" eb="3">
      <t>カン</t>
    </rPh>
    <rPh sb="5" eb="6">
      <t>イ</t>
    </rPh>
    <phoneticPr fontId="2"/>
  </si>
  <si>
    <t>氏名</t>
    <rPh sb="0" eb="2">
      <t>シメイ</t>
    </rPh>
    <phoneticPr fontId="2"/>
  </si>
  <si>
    <t>印</t>
    <phoneticPr fontId="2"/>
  </si>
  <si>
    <t>確認欄</t>
    <rPh sb="0" eb="2">
      <t>カクニン</t>
    </rPh>
    <rPh sb="2" eb="3">
      <t>ラン</t>
    </rPh>
    <phoneticPr fontId="2"/>
  </si>
  <si>
    <t>師の証明</t>
    <rPh sb="0" eb="1">
      <t>シ</t>
    </rPh>
    <rPh sb="2" eb="4">
      <t>ショウメイ</t>
    </rPh>
    <phoneticPr fontId="2"/>
  </si>
  <si>
    <t>過去12月の平均標準報酬月額</t>
    <phoneticPr fontId="2"/>
  </si>
  <si>
    <t>から</t>
    <phoneticPr fontId="2"/>
  </si>
  <si>
    <t>請求期間</t>
    <rPh sb="0" eb="2">
      <t>セイキュウ</t>
    </rPh>
    <rPh sb="2" eb="4">
      <t>キカン</t>
    </rPh>
    <phoneticPr fontId="2"/>
  </si>
  <si>
    <t>請求金額</t>
    <rPh sb="0" eb="2">
      <t>セイキュウ</t>
    </rPh>
    <rPh sb="2" eb="4">
      <t>キンガク</t>
    </rPh>
    <phoneticPr fontId="2"/>
  </si>
  <si>
    <t>まで</t>
    <phoneticPr fontId="2"/>
  </si>
  <si>
    <t>上記のとおり請求します。</t>
    <rPh sb="0" eb="2">
      <t>ジョウキ</t>
    </rPh>
    <rPh sb="6" eb="8">
      <t>セイキュウ</t>
    </rPh>
    <phoneticPr fontId="2"/>
  </si>
  <si>
    <t>農林水産省共済組合事務執行者　殿</t>
    <rPh sb="0" eb="2">
      <t>ノウリン</t>
    </rPh>
    <rPh sb="2" eb="5">
      <t>スイサンショウ</t>
    </rPh>
    <rPh sb="5" eb="7">
      <t>キョウサイ</t>
    </rPh>
    <rPh sb="7" eb="9">
      <t>クミアイ</t>
    </rPh>
    <rPh sb="9" eb="11">
      <t>ジム</t>
    </rPh>
    <rPh sb="11" eb="13">
      <t>シッコウ</t>
    </rPh>
    <rPh sb="13" eb="14">
      <t>シャ</t>
    </rPh>
    <rPh sb="15" eb="16">
      <t>ドノ</t>
    </rPh>
    <phoneticPr fontId="2"/>
  </si>
  <si>
    <t>令和</t>
    <phoneticPr fontId="2"/>
  </si>
  <si>
    <t>請求者</t>
    <rPh sb="0" eb="3">
      <t>セイキュウシャ</t>
    </rPh>
    <phoneticPr fontId="2"/>
  </si>
  <si>
    <t>住所</t>
    <rPh sb="0" eb="2">
      <t>ジュウショ</t>
    </rPh>
    <phoneticPr fontId="2"/>
  </si>
  <si>
    <t>氏名</t>
    <phoneticPr fontId="2"/>
  </si>
  <si>
    <t>1　裏面に給与事務担当者の証明を受けた上、組合に提出して下さい。</t>
    <phoneticPr fontId="2"/>
  </si>
  <si>
    <t>2　療養のため勤務に服することができない期間中に介護保険法の給付を受けたときは、同法の規定による被保険者証に記載されている保険者番号、</t>
    <phoneticPr fontId="2"/>
  </si>
  <si>
    <t xml:space="preserve"> 被保険者番号及び保険者の名称を記入して下さい。</t>
    <phoneticPr fontId="2"/>
  </si>
  <si>
    <t>3　任意継続組合員は、標準報酬欄に退職の際の掛金の基礎となった標準報酬の月額のほか、任意継続掛金の標準となった標準報酬の月額を記入して下さい。</t>
    <phoneticPr fontId="2"/>
  </si>
  <si>
    <t>4　※印欄は記入しないで下さい。</t>
    <rPh sb="3" eb="4">
      <t>イン</t>
    </rPh>
    <rPh sb="4" eb="5">
      <t>ラン</t>
    </rPh>
    <rPh sb="6" eb="8">
      <t>キニュウ</t>
    </rPh>
    <rPh sb="12" eb="13">
      <t>クダ</t>
    </rPh>
    <phoneticPr fontId="2"/>
  </si>
  <si>
    <t>振込先口座（職員名義の国内口座を記入）　　公金受取口座希望　（　する　/　しない　）</t>
    <rPh sb="0" eb="5">
      <t>フリコミサキコウザ</t>
    </rPh>
    <rPh sb="6" eb="10">
      <t>ショクインメイギ</t>
    </rPh>
    <rPh sb="11" eb="15">
      <t>コクナイコウザ</t>
    </rPh>
    <rPh sb="16" eb="18">
      <t>キニュウ</t>
    </rPh>
    <rPh sb="21" eb="23">
      <t>コウキン</t>
    </rPh>
    <rPh sb="23" eb="25">
      <t>ウケトリ</t>
    </rPh>
    <rPh sb="25" eb="27">
      <t>コウザ</t>
    </rPh>
    <rPh sb="27" eb="29">
      <t>キボウ</t>
    </rPh>
    <phoneticPr fontId="2"/>
  </si>
  <si>
    <t>　※公金受取口座への振込みを希望する場合は、公金受取口座希望の「する」を選択し、振込先は記入不要です。</t>
    <rPh sb="2" eb="8">
      <t>コウキンウケトリコウザ</t>
    </rPh>
    <rPh sb="10" eb="12">
      <t>フリコ</t>
    </rPh>
    <rPh sb="14" eb="16">
      <t>キボウ</t>
    </rPh>
    <rPh sb="18" eb="20">
      <t>バアイ</t>
    </rPh>
    <rPh sb="22" eb="30">
      <t>コウキンウケトリコウザキボウ</t>
    </rPh>
    <rPh sb="36" eb="38">
      <t>センタク</t>
    </rPh>
    <rPh sb="40" eb="43">
      <t>フリコミサキ</t>
    </rPh>
    <rPh sb="44" eb="46">
      <t>キニュウ</t>
    </rPh>
    <rPh sb="46" eb="48">
      <t>フヨウ</t>
    </rPh>
    <phoneticPr fontId="2"/>
  </si>
  <si>
    <t>給付金振込先</t>
    <rPh sb="0" eb="3">
      <t>キュウフキン</t>
    </rPh>
    <rPh sb="3" eb="6">
      <t>フリコミサキ</t>
    </rPh>
    <phoneticPr fontId="2"/>
  </si>
  <si>
    <t>口座番号</t>
    <rPh sb="0" eb="2">
      <t>コウザ</t>
    </rPh>
    <rPh sb="2" eb="4">
      <t>バンゴウ</t>
    </rPh>
    <phoneticPr fontId="2"/>
  </si>
  <si>
    <t>フリガナ</t>
    <phoneticPr fontId="2"/>
  </si>
  <si>
    <t>名義人</t>
    <rPh sb="0" eb="3">
      <t>メイギニン</t>
    </rPh>
    <phoneticPr fontId="2"/>
  </si>
  <si>
    <t>年</t>
    <rPh sb="0" eb="1">
      <t>ネン</t>
    </rPh>
    <phoneticPr fontId="2"/>
  </si>
  <si>
    <t>月</t>
    <rPh sb="0" eb="1">
      <t>ツキ</t>
    </rPh>
    <phoneticPr fontId="2"/>
  </si>
  <si>
    <t>日から</t>
    <rPh sb="0" eb="1">
      <t>ヒ</t>
    </rPh>
    <phoneticPr fontId="2"/>
  </si>
  <si>
    <t xml:space="preserve"> 日まで出勤しなかった期間に対して、次の金額の報酬を</t>
    <rPh sb="1" eb="2">
      <t>ヒ</t>
    </rPh>
    <rPh sb="4" eb="6">
      <t>シュッキン</t>
    </rPh>
    <phoneticPr fontId="2"/>
  </si>
  <si>
    <t>支払ったことを証明する。</t>
    <rPh sb="0" eb="2">
      <t>シハラ</t>
    </rPh>
    <rPh sb="7" eb="9">
      <t>ショウメイ</t>
    </rPh>
    <phoneticPr fontId="2"/>
  </si>
  <si>
    <t>令</t>
    <rPh sb="0" eb="1">
      <t>レイ</t>
    </rPh>
    <phoneticPr fontId="2"/>
  </si>
  <si>
    <t>日</t>
    <rPh sb="0" eb="1">
      <t>ヒ</t>
    </rPh>
    <phoneticPr fontId="2"/>
  </si>
  <si>
    <t>間割</t>
    <rPh sb="0" eb="1">
      <t>カン</t>
    </rPh>
    <rPh sb="1" eb="2">
      <t>ワ</t>
    </rPh>
    <phoneticPr fontId="2"/>
  </si>
  <si>
    <t>〃</t>
    <phoneticPr fontId="2"/>
  </si>
  <si>
    <t>官職</t>
    <rPh sb="0" eb="2">
      <t>カンショク</t>
    </rPh>
    <phoneticPr fontId="2"/>
  </si>
  <si>
    <t>給与事務担当者</t>
    <rPh sb="0" eb="2">
      <t>キュウヨ</t>
    </rPh>
    <rPh sb="2" eb="4">
      <t>ジム</t>
    </rPh>
    <rPh sb="4" eb="7">
      <t>タントウシャ</t>
    </rPh>
    <phoneticPr fontId="2"/>
  </si>
  <si>
    <t>今回支給日数</t>
    <rPh sb="0" eb="2">
      <t>コンカイ</t>
    </rPh>
    <rPh sb="2" eb="4">
      <t>シキュウ</t>
    </rPh>
    <rPh sb="4" eb="6">
      <t>ニッスウ</t>
    </rPh>
    <phoneticPr fontId="2"/>
  </si>
  <si>
    <t>（</t>
    <phoneticPr fontId="2"/>
  </si>
  <si>
    <t>該当日に</t>
    <rPh sb="0" eb="2">
      <t>ガイトウ</t>
    </rPh>
    <rPh sb="2" eb="3">
      <t>ヒ</t>
    </rPh>
    <phoneticPr fontId="2"/>
  </si>
  <si>
    <t>）</t>
    <phoneticPr fontId="2"/>
  </si>
  <si>
    <t>１２月間の各月の標準報酬月額の平均</t>
    <rPh sb="2" eb="3">
      <t>ツキ</t>
    </rPh>
    <rPh sb="3" eb="4">
      <t>アイダ</t>
    </rPh>
    <rPh sb="5" eb="7">
      <t>カクツキ</t>
    </rPh>
    <rPh sb="8" eb="10">
      <t>ヒョウジュン</t>
    </rPh>
    <rPh sb="10" eb="12">
      <t>ホウシュウ</t>
    </rPh>
    <rPh sb="12" eb="14">
      <t>ゲツガク</t>
    </rPh>
    <rPh sb="15" eb="17">
      <t>ヘイキン</t>
    </rPh>
    <phoneticPr fontId="2"/>
  </si>
  <si>
    <t>標準報酬の日額</t>
    <rPh sb="0" eb="2">
      <t>ヒョウジュン</t>
    </rPh>
    <rPh sb="2" eb="4">
      <t>ホウシュウ</t>
    </rPh>
    <rPh sb="5" eb="7">
      <t>ニチガク</t>
    </rPh>
    <phoneticPr fontId="2"/>
  </si>
  <si>
    <t>○印を付す</t>
    <rPh sb="1" eb="2">
      <t>シルシ</t>
    </rPh>
    <rPh sb="3" eb="4">
      <t>フ</t>
    </rPh>
    <phoneticPr fontId="2"/>
  </si>
  <si>
    <t>月分</t>
    <rPh sb="0" eb="1">
      <t>ツキ</t>
    </rPh>
    <rPh sb="1" eb="2">
      <t>フン</t>
    </rPh>
    <phoneticPr fontId="2"/>
  </si>
  <si>
    <t>÷</t>
    <phoneticPr fontId="2"/>
  </si>
  <si>
    <t>＝</t>
    <phoneticPr fontId="2"/>
  </si>
  <si>
    <t>給付日額</t>
    <rPh sb="0" eb="2">
      <t>キュウフ</t>
    </rPh>
    <rPh sb="2" eb="4">
      <t>ニチガク</t>
    </rPh>
    <phoneticPr fontId="2"/>
  </si>
  <si>
    <t>×</t>
    <phoneticPr fontId="2"/>
  </si>
  <si>
    <t>3</t>
    <phoneticPr fontId="2"/>
  </si>
  <si>
    <t>支給日数</t>
    <rPh sb="0" eb="2">
      <t>シキュウ</t>
    </rPh>
    <rPh sb="2" eb="4">
      <t>ニッスウ</t>
    </rPh>
    <phoneticPr fontId="2"/>
  </si>
  <si>
    <t>給付額</t>
    <rPh sb="0" eb="3">
      <t>キュウフガク</t>
    </rPh>
    <phoneticPr fontId="2"/>
  </si>
  <si>
    <t>控除額</t>
    <rPh sb="0" eb="2">
      <t>コウジョ</t>
    </rPh>
    <rPh sb="2" eb="3">
      <t>ガク</t>
    </rPh>
    <phoneticPr fontId="2"/>
  </si>
  <si>
    <t>給付決定額</t>
    <rPh sb="0" eb="2">
      <t>キュウフ</t>
    </rPh>
    <rPh sb="2" eb="4">
      <t>ケッテイ</t>
    </rPh>
    <rPh sb="4" eb="5">
      <t>ガク</t>
    </rPh>
    <phoneticPr fontId="2"/>
  </si>
  <si>
    <t>－</t>
    <phoneticPr fontId="2"/>
  </si>
  <si>
    <t>※支給開始日</t>
    <rPh sb="1" eb="3">
      <t>シキュウ</t>
    </rPh>
    <rPh sb="3" eb="5">
      <t>カイシ</t>
    </rPh>
    <rPh sb="5" eb="6">
      <t>ヒ</t>
    </rPh>
    <phoneticPr fontId="2"/>
  </si>
  <si>
    <t>※前回支給分</t>
    <rPh sb="1" eb="3">
      <t>ゼンカイ</t>
    </rPh>
    <rPh sb="3" eb="5">
      <t>シキュウ</t>
    </rPh>
    <rPh sb="5" eb="6">
      <t>フン</t>
    </rPh>
    <phoneticPr fontId="2"/>
  </si>
  <si>
    <t>※今回支給分</t>
    <rPh sb="1" eb="3">
      <t>コンカイ</t>
    </rPh>
    <rPh sb="3" eb="5">
      <t>シキュウ</t>
    </rPh>
    <rPh sb="5" eb="6">
      <t>フン</t>
    </rPh>
    <phoneticPr fontId="2"/>
  </si>
  <si>
    <t>日分から</t>
    <rPh sb="0" eb="1">
      <t>ヒ</t>
    </rPh>
    <rPh sb="1" eb="2">
      <t>フン</t>
    </rPh>
    <phoneticPr fontId="2"/>
  </si>
  <si>
    <t>日分まで</t>
    <rPh sb="0" eb="1">
      <t>ヒ</t>
    </rPh>
    <rPh sb="1" eb="2">
      <t>フン</t>
    </rPh>
    <phoneticPr fontId="2"/>
  </si>
  <si>
    <t>傷病手当金計算書</t>
    <phoneticPr fontId="2"/>
  </si>
  <si>
    <t>記号番号：</t>
    <rPh sb="0" eb="2">
      <t>キゴウ</t>
    </rPh>
    <rPh sb="2" eb="4">
      <t>バンゴウ</t>
    </rPh>
    <phoneticPr fontId="2"/>
  </si>
  <si>
    <t>俸給支給額</t>
    <rPh sb="0" eb="2">
      <t>ホウキュウ</t>
    </rPh>
    <rPh sb="2" eb="5">
      <t>シキュウガク</t>
    </rPh>
    <phoneticPr fontId="2"/>
  </si>
  <si>
    <t>氏　　　名：</t>
    <rPh sb="0" eb="1">
      <t>シ</t>
    </rPh>
    <rPh sb="4" eb="5">
      <t>メイ</t>
    </rPh>
    <phoneticPr fontId="2"/>
  </si>
  <si>
    <t>１　支給日の決定</t>
    <rPh sb="2" eb="5">
      <t>シキュウビ</t>
    </rPh>
    <rPh sb="6" eb="8">
      <t>ケッテイ</t>
    </rPh>
    <phoneticPr fontId="2"/>
  </si>
  <si>
    <t>　（1）給与半減期間</t>
    <rPh sb="4" eb="6">
      <t>キュウヨ</t>
    </rPh>
    <rPh sb="6" eb="8">
      <t>ハンゲン</t>
    </rPh>
    <rPh sb="8" eb="10">
      <t>キカン</t>
    </rPh>
    <phoneticPr fontId="2"/>
  </si>
  <si>
    <t>日</t>
    <rPh sb="0" eb="1">
      <t>ニチ</t>
    </rPh>
    <phoneticPr fontId="2"/>
  </si>
  <si>
    <t>俸給に係る
地域手当</t>
    <rPh sb="0" eb="2">
      <t>ホウキュウ</t>
    </rPh>
    <rPh sb="3" eb="4">
      <t>カカ</t>
    </rPh>
    <rPh sb="6" eb="8">
      <t>チイキ</t>
    </rPh>
    <rPh sb="8" eb="10">
      <t>テアテ</t>
    </rPh>
    <phoneticPr fontId="2"/>
  </si>
  <si>
    <t>特別調整額に
係る地域手当</t>
    <rPh sb="0" eb="2">
      <t>トクベツ</t>
    </rPh>
    <rPh sb="2" eb="4">
      <t>チョウセイ</t>
    </rPh>
    <rPh sb="4" eb="5">
      <t>ガク</t>
    </rPh>
    <rPh sb="7" eb="8">
      <t>カカワ</t>
    </rPh>
    <rPh sb="9" eb="11">
      <t>チイキ</t>
    </rPh>
    <rPh sb="11" eb="13">
      <t>テアテ</t>
    </rPh>
    <phoneticPr fontId="2"/>
  </si>
  <si>
    <t>扶養手当に係る地域手当</t>
    <rPh sb="0" eb="2">
      <t>フヨウ</t>
    </rPh>
    <rPh sb="2" eb="4">
      <t>テアテ</t>
    </rPh>
    <rPh sb="5" eb="6">
      <t>カカ</t>
    </rPh>
    <rPh sb="7" eb="9">
      <t>チイキ</t>
    </rPh>
    <rPh sb="9" eb="11">
      <t>テアテ</t>
    </rPh>
    <phoneticPr fontId="2"/>
  </si>
  <si>
    <t>勤務を要する
日数</t>
    <rPh sb="0" eb="2">
      <t>キンム</t>
    </rPh>
    <rPh sb="3" eb="4">
      <t>ヨウ</t>
    </rPh>
    <rPh sb="7" eb="9">
      <t>ニッスウ</t>
    </rPh>
    <phoneticPr fontId="2"/>
  </si>
  <si>
    <t>半減</t>
    <rPh sb="0" eb="2">
      <t>ハンゲン</t>
    </rPh>
    <phoneticPr fontId="2"/>
  </si>
  <si>
    <t>+</t>
    <phoneticPr fontId="2"/>
  </si>
  <si>
    <t>1/2</t>
    <phoneticPr fontId="2"/>
  </si>
  <si>
    <t>=</t>
    <phoneticPr fontId="2"/>
  </si>
  <si>
    <t>…　①</t>
    <phoneticPr fontId="2"/>
  </si>
  <si>
    <t>(円未満切り捨て)</t>
    <rPh sb="1" eb="4">
      <t>エンミマン</t>
    </rPh>
    <rPh sb="4" eb="5">
      <t>キ</t>
    </rPh>
    <rPh sb="6" eb="7">
      <t>ス</t>
    </rPh>
    <phoneticPr fontId="2"/>
  </si>
  <si>
    <r>
      <t>　</t>
    </r>
    <r>
      <rPr>
        <b/>
        <sz val="11"/>
        <rFont val="ＭＳ Ｐ明朝"/>
        <family val="1"/>
        <charset val="128"/>
      </rPr>
      <t>（2）給与全額支給期間</t>
    </r>
    <rPh sb="4" eb="6">
      <t>キュウヨ</t>
    </rPh>
    <rPh sb="6" eb="8">
      <t>ゼンガク</t>
    </rPh>
    <rPh sb="8" eb="10">
      <t>シキュウ</t>
    </rPh>
    <rPh sb="10" eb="12">
      <t>キカン</t>
    </rPh>
    <phoneticPr fontId="2"/>
  </si>
  <si>
    <t>…　②</t>
    <phoneticPr fontId="2"/>
  </si>
  <si>
    <r>
      <t>　</t>
    </r>
    <r>
      <rPr>
        <b/>
        <sz val="11"/>
        <rFont val="ＭＳ Ｐ明朝"/>
        <family val="1"/>
        <charset val="128"/>
      </rPr>
      <t>（3）給与８割期間</t>
    </r>
    <rPh sb="4" eb="6">
      <t>キュウヨ</t>
    </rPh>
    <rPh sb="7" eb="8">
      <t>ワリ</t>
    </rPh>
    <rPh sb="8" eb="10">
      <t>キカン</t>
    </rPh>
    <phoneticPr fontId="2"/>
  </si>
  <si>
    <t>俸給と扶養に係る地域手当</t>
    <rPh sb="0" eb="2">
      <t>ホウキュウ</t>
    </rPh>
    <rPh sb="3" eb="5">
      <t>フヨウ</t>
    </rPh>
    <rPh sb="6" eb="7">
      <t>カカ</t>
    </rPh>
    <rPh sb="8" eb="10">
      <t>チイキ</t>
    </rPh>
    <rPh sb="10" eb="12">
      <t>テアテ</t>
    </rPh>
    <phoneticPr fontId="2"/>
  </si>
  <si>
    <t>８割</t>
    <rPh sb="1" eb="2">
      <t>ワリ</t>
    </rPh>
    <phoneticPr fontId="2"/>
  </si>
  <si>
    <t>8/10</t>
    <phoneticPr fontId="2"/>
  </si>
  <si>
    <t>×8/10</t>
    <phoneticPr fontId="2"/>
  </si>
  <si>
    <t>÷22</t>
    <phoneticPr fontId="2"/>
  </si>
  <si>
    <t>…　③</t>
    <phoneticPr fontId="2"/>
  </si>
  <si>
    <r>
      <t>　</t>
    </r>
    <r>
      <rPr>
        <b/>
        <sz val="11"/>
        <rFont val="ＭＳ Ｐ明朝"/>
        <family val="1"/>
        <charset val="128"/>
      </rPr>
      <t>（４）給与無給期間</t>
    </r>
    <phoneticPr fontId="2"/>
  </si>
  <si>
    <t>　（５）標準報酬日額及び給付日額</t>
    <rPh sb="4" eb="6">
      <t>ヒョウジュン</t>
    </rPh>
    <rPh sb="6" eb="8">
      <t>ホウシュウ</t>
    </rPh>
    <rPh sb="8" eb="10">
      <t>ニチガク</t>
    </rPh>
    <rPh sb="10" eb="11">
      <t>オヨ</t>
    </rPh>
    <rPh sb="12" eb="14">
      <t>キュウフ</t>
    </rPh>
    <rPh sb="14" eb="16">
      <t>ニチガク</t>
    </rPh>
    <phoneticPr fontId="2"/>
  </si>
  <si>
    <t>円　（10円未満四捨五入）</t>
    <rPh sb="0" eb="1">
      <t>エン</t>
    </rPh>
    <rPh sb="5" eb="6">
      <t>エン</t>
    </rPh>
    <rPh sb="6" eb="8">
      <t>ミマン</t>
    </rPh>
    <rPh sb="8" eb="12">
      <t>シシャゴニュウ</t>
    </rPh>
    <phoneticPr fontId="2"/>
  </si>
  <si>
    <t>2/3</t>
    <phoneticPr fontId="2"/>
  </si>
  <si>
    <r>
      <t>円　（円未満四捨五入）　…　</t>
    </r>
    <r>
      <rPr>
        <b/>
        <sz val="11"/>
        <rFont val="ＭＳ Ｐ明朝"/>
        <family val="1"/>
        <charset val="128"/>
      </rPr>
      <t>④</t>
    </r>
    <rPh sb="0" eb="1">
      <t>エン</t>
    </rPh>
    <rPh sb="3" eb="4">
      <t>エン</t>
    </rPh>
    <rPh sb="4" eb="6">
      <t>ミマン</t>
    </rPh>
    <rPh sb="6" eb="10">
      <t>シシャゴニュウ</t>
    </rPh>
    <phoneticPr fontId="2"/>
  </si>
  <si>
    <t>　（6）①と④，②と④，③と④を比較して休業給付日を決定</t>
    <rPh sb="16" eb="18">
      <t>ヒカク</t>
    </rPh>
    <rPh sb="20" eb="22">
      <t>キュウギョウ</t>
    </rPh>
    <rPh sb="22" eb="24">
      <t>キュウフ</t>
    </rPh>
    <rPh sb="24" eb="25">
      <t>ヒ</t>
    </rPh>
    <rPh sb="26" eb="28">
      <t>ケッテイ</t>
    </rPh>
    <phoneticPr fontId="2"/>
  </si>
  <si>
    <t>①</t>
    <phoneticPr fontId="2"/>
  </si>
  <si>
    <t>④</t>
    <phoneticPr fontId="2"/>
  </si>
  <si>
    <t>②</t>
    <phoneticPr fontId="2"/>
  </si>
  <si>
    <t>③</t>
    <phoneticPr fontId="2"/>
  </si>
  <si>
    <t>無給</t>
    <rPh sb="0" eb="2">
      <t>ムキュウ</t>
    </rPh>
    <phoneticPr fontId="2"/>
  </si>
  <si>
    <t>２　給付支給決定額</t>
    <rPh sb="2" eb="4">
      <t>キュウフ</t>
    </rPh>
    <rPh sb="4" eb="6">
      <t>シキュウ</t>
    </rPh>
    <rPh sb="6" eb="9">
      <t>ケッテイガク</t>
    </rPh>
    <phoneticPr fontId="2"/>
  </si>
  <si>
    <t>　（1）給与半減期間に対する給付額</t>
    <rPh sb="4" eb="6">
      <t>キュウヨ</t>
    </rPh>
    <rPh sb="6" eb="8">
      <t>ハンゲン</t>
    </rPh>
    <rPh sb="8" eb="10">
      <t>キカン</t>
    </rPh>
    <rPh sb="11" eb="12">
      <t>タイ</t>
    </rPh>
    <rPh sb="14" eb="16">
      <t>キュウフ</t>
    </rPh>
    <rPh sb="16" eb="17">
      <t>ガク</t>
    </rPh>
    <phoneticPr fontId="2"/>
  </si>
  <si>
    <t>④の金額</t>
    <rPh sb="2" eb="4">
      <t>キンガク</t>
    </rPh>
    <phoneticPr fontId="2"/>
  </si>
  <si>
    <t>控除額</t>
    <rPh sb="0" eb="3">
      <t>コウジョガク</t>
    </rPh>
    <phoneticPr fontId="2"/>
  </si>
  <si>
    <t>①の金額</t>
    <rPh sb="2" eb="4">
      <t>キンガク</t>
    </rPh>
    <phoneticPr fontId="2"/>
  </si>
  <si>
    <t>-</t>
    <phoneticPr fontId="2"/>
  </si>
  <si>
    <t>…a</t>
    <phoneticPr fontId="2"/>
  </si>
  <si>
    <t>　（2）給与全額支給期間に対する給付額</t>
    <rPh sb="4" eb="6">
      <t>キュウヨ</t>
    </rPh>
    <rPh sb="6" eb="8">
      <t>ゼンガク</t>
    </rPh>
    <rPh sb="8" eb="10">
      <t>シキュウ</t>
    </rPh>
    <rPh sb="10" eb="12">
      <t>キカン</t>
    </rPh>
    <rPh sb="13" eb="14">
      <t>タイ</t>
    </rPh>
    <rPh sb="16" eb="18">
      <t>キュウフ</t>
    </rPh>
    <rPh sb="18" eb="19">
      <t>ガク</t>
    </rPh>
    <phoneticPr fontId="2"/>
  </si>
  <si>
    <t>②の金額</t>
    <rPh sb="2" eb="4">
      <t>キンガク</t>
    </rPh>
    <phoneticPr fontId="2"/>
  </si>
  <si>
    <t>…b</t>
    <phoneticPr fontId="2"/>
  </si>
  <si>
    <t>　（3）給与８割期間に対する給付額</t>
    <rPh sb="4" eb="6">
      <t>キュウヨ</t>
    </rPh>
    <rPh sb="7" eb="8">
      <t>ワリ</t>
    </rPh>
    <rPh sb="8" eb="10">
      <t>キカン</t>
    </rPh>
    <rPh sb="11" eb="12">
      <t>タイ</t>
    </rPh>
    <rPh sb="14" eb="16">
      <t>キュウフ</t>
    </rPh>
    <rPh sb="16" eb="17">
      <t>ガク</t>
    </rPh>
    <phoneticPr fontId="2"/>
  </si>
  <si>
    <t>③の金額</t>
    <rPh sb="2" eb="4">
      <t>キンガク</t>
    </rPh>
    <phoneticPr fontId="2"/>
  </si>
  <si>
    <t>…c</t>
    <phoneticPr fontId="2"/>
  </si>
  <si>
    <t>　（4）給与無給期間に対する給付額</t>
    <rPh sb="4" eb="6">
      <t>キュウヨ</t>
    </rPh>
    <rPh sb="6" eb="8">
      <t>ムキュウ</t>
    </rPh>
    <rPh sb="8" eb="10">
      <t>キカン</t>
    </rPh>
    <rPh sb="11" eb="12">
      <t>タイ</t>
    </rPh>
    <rPh sb="14" eb="16">
      <t>キュウフ</t>
    </rPh>
    <rPh sb="16" eb="17">
      <t>ガク</t>
    </rPh>
    <phoneticPr fontId="2"/>
  </si>
  <si>
    <t>…d</t>
    <phoneticPr fontId="2"/>
  </si>
  <si>
    <t>支給額チェック</t>
    <rPh sb="0" eb="2">
      <t>シキュウ</t>
    </rPh>
    <rPh sb="2" eb="3">
      <t>ガク</t>
    </rPh>
    <phoneticPr fontId="2"/>
  </si>
  <si>
    <t>控除額計((1)～(4)控除額計 )</t>
    <rPh sb="0" eb="2">
      <t>コウジョ</t>
    </rPh>
    <rPh sb="2" eb="3">
      <t>ガク</t>
    </rPh>
    <rPh sb="3" eb="4">
      <t>ケイ</t>
    </rPh>
    <rPh sb="12" eb="14">
      <t>コウジョ</t>
    </rPh>
    <rPh sb="14" eb="15">
      <t>ガク</t>
    </rPh>
    <rPh sb="15" eb="16">
      <t>ケイ</t>
    </rPh>
    <phoneticPr fontId="2"/>
  </si>
  <si>
    <t>給付支給決定額(a+b+c+d)</t>
    <rPh sb="0" eb="2">
      <t>キュウフ</t>
    </rPh>
    <rPh sb="2" eb="4">
      <t>シキュウ</t>
    </rPh>
    <rPh sb="4" eb="6">
      <t>ケッテイ</t>
    </rPh>
    <rPh sb="6" eb="7">
      <t>ガク</t>
    </rPh>
    <phoneticPr fontId="2"/>
  </si>
  <si>
    <t>報 酬 支 給 額 証 明 書（傷病手当金）</t>
    <rPh sb="0" eb="1">
      <t>ホウ</t>
    </rPh>
    <rPh sb="2" eb="3">
      <t>シュウ</t>
    </rPh>
    <rPh sb="4" eb="5">
      <t>ササ</t>
    </rPh>
    <rPh sb="6" eb="7">
      <t>キュウ</t>
    </rPh>
    <rPh sb="8" eb="9">
      <t>ガク</t>
    </rPh>
    <rPh sb="10" eb="11">
      <t>アカシ</t>
    </rPh>
    <rPh sb="12" eb="13">
      <t>メイ</t>
    </rPh>
    <rPh sb="14" eb="15">
      <t>ショ</t>
    </rPh>
    <rPh sb="16" eb="18">
      <t>ショウビョウ</t>
    </rPh>
    <rPh sb="18" eb="21">
      <t>テアテキン</t>
    </rPh>
    <phoneticPr fontId="2"/>
  </si>
  <si>
    <t>末　</t>
    <rPh sb="0" eb="1">
      <t>マツ</t>
    </rPh>
    <phoneticPr fontId="2"/>
  </si>
  <si>
    <t>組合員氏名</t>
    <rPh sb="0" eb="2">
      <t>クミアイ</t>
    </rPh>
    <rPh sb="2" eb="3">
      <t>イン</t>
    </rPh>
    <rPh sb="3" eb="5">
      <t>シメイ</t>
    </rPh>
    <phoneticPr fontId="2"/>
  </si>
  <si>
    <t>所属所名</t>
    <rPh sb="0" eb="2">
      <t>ショゾク</t>
    </rPh>
    <rPh sb="2" eb="4">
      <t>ショメイ</t>
    </rPh>
    <phoneticPr fontId="2"/>
  </si>
  <si>
    <t>　</t>
    <phoneticPr fontId="2"/>
  </si>
  <si>
    <t>支給期間</t>
    <rPh sb="0" eb="2">
      <t>シキュウ</t>
    </rPh>
    <rPh sb="2" eb="4">
      <t>キカン</t>
    </rPh>
    <phoneticPr fontId="2"/>
  </si>
  <si>
    <t>給与支給割合</t>
    <rPh sb="0" eb="2">
      <t>キュウヨ</t>
    </rPh>
    <rPh sb="2" eb="3">
      <t>ササ</t>
    </rPh>
    <rPh sb="3" eb="4">
      <t>キュウ</t>
    </rPh>
    <rPh sb="4" eb="6">
      <t>ワリアイ</t>
    </rPh>
    <phoneticPr fontId="2"/>
  </si>
  <si>
    <t>俸　給
支給額</t>
    <phoneticPr fontId="19"/>
  </si>
  <si>
    <t>地域手当</t>
    <rPh sb="0" eb="2">
      <t>チイキ</t>
    </rPh>
    <rPh sb="2" eb="4">
      <t>テアテ</t>
    </rPh>
    <phoneticPr fontId="2"/>
  </si>
  <si>
    <t>広域異動
手当</t>
    <rPh sb="0" eb="2">
      <t>コウイキ</t>
    </rPh>
    <rPh sb="2" eb="4">
      <t>イドウ</t>
    </rPh>
    <rPh sb="5" eb="7">
      <t>テアテ</t>
    </rPh>
    <phoneticPr fontId="2"/>
  </si>
  <si>
    <t>俸給の
特別
調整額</t>
    <rPh sb="0" eb="2">
      <t>ホウキュウ</t>
    </rPh>
    <rPh sb="4" eb="5">
      <t>トク</t>
    </rPh>
    <rPh sb="5" eb="6">
      <t>ベツ</t>
    </rPh>
    <rPh sb="7" eb="9">
      <t>チョウセイ</t>
    </rPh>
    <rPh sb="9" eb="10">
      <t>ガク</t>
    </rPh>
    <phoneticPr fontId="2"/>
  </si>
  <si>
    <t>単身赴任
手当</t>
    <rPh sb="0" eb="2">
      <t>タンシン</t>
    </rPh>
    <rPh sb="2" eb="4">
      <t>フニン</t>
    </rPh>
    <rPh sb="5" eb="7">
      <t>テアテ</t>
    </rPh>
    <phoneticPr fontId="2"/>
  </si>
  <si>
    <t>通勤手当</t>
    <rPh sb="0" eb="2">
      <t>ツウキン</t>
    </rPh>
    <rPh sb="2" eb="4">
      <t>テアテ</t>
    </rPh>
    <phoneticPr fontId="2"/>
  </si>
  <si>
    <t>特地勤務
手当</t>
    <rPh sb="0" eb="1">
      <t>トク</t>
    </rPh>
    <rPh sb="1" eb="2">
      <t>チ</t>
    </rPh>
    <rPh sb="2" eb="4">
      <t>キンム</t>
    </rPh>
    <rPh sb="5" eb="7">
      <t>テアテ</t>
    </rPh>
    <phoneticPr fontId="2"/>
  </si>
  <si>
    <t>寒冷地
手当</t>
    <rPh sb="0" eb="3">
      <t>カンレイチ</t>
    </rPh>
    <rPh sb="4" eb="6">
      <t>テアテ</t>
    </rPh>
    <phoneticPr fontId="2"/>
  </si>
  <si>
    <t>本府省業務調整手当</t>
    <rPh sb="0" eb="1">
      <t>ホン</t>
    </rPh>
    <rPh sb="1" eb="2">
      <t>フ</t>
    </rPh>
    <rPh sb="2" eb="3">
      <t>ショウ</t>
    </rPh>
    <rPh sb="3" eb="5">
      <t>ギョウム</t>
    </rPh>
    <rPh sb="5" eb="7">
      <t>チョウセイ</t>
    </rPh>
    <rPh sb="7" eb="9">
      <t>テアテ</t>
    </rPh>
    <phoneticPr fontId="2"/>
  </si>
  <si>
    <t>専門ｽﾀｯﾌ職調整手当</t>
    <rPh sb="0" eb="2">
      <t>センモン</t>
    </rPh>
    <rPh sb="6" eb="7">
      <t>ショク</t>
    </rPh>
    <rPh sb="7" eb="9">
      <t>チョウセイ</t>
    </rPh>
    <rPh sb="9" eb="11">
      <t>テアテ</t>
    </rPh>
    <phoneticPr fontId="2"/>
  </si>
  <si>
    <t>初任給調整手当</t>
    <rPh sb="0" eb="3">
      <t>ショニンキュウ</t>
    </rPh>
    <rPh sb="3" eb="5">
      <t>チョウセイ</t>
    </rPh>
    <rPh sb="5" eb="7">
      <t>テアテ</t>
    </rPh>
    <phoneticPr fontId="2"/>
  </si>
  <si>
    <t>備考</t>
    <rPh sb="0" eb="2">
      <t>ビコウ</t>
    </rPh>
    <phoneticPr fontId="2"/>
  </si>
  <si>
    <t>現物給与</t>
    <rPh sb="0" eb="2">
      <t>ゲンブツ</t>
    </rPh>
    <rPh sb="2" eb="4">
      <t>キュウヨ</t>
    </rPh>
    <phoneticPr fontId="19"/>
  </si>
  <si>
    <t>割</t>
    <rPh sb="0" eb="1">
      <t>ワ</t>
    </rPh>
    <phoneticPr fontId="2"/>
  </si>
  <si>
    <t>行政職(一）
　級　　号棒
　　　　　円
地域手当　％
（月額）</t>
    <rPh sb="0" eb="3">
      <t>ギョウセイショク</t>
    </rPh>
    <rPh sb="4" eb="5">
      <t>イチ</t>
    </rPh>
    <rPh sb="8" eb="9">
      <t>キュウ</t>
    </rPh>
    <rPh sb="11" eb="12">
      <t>ゴウ</t>
    </rPh>
    <rPh sb="21" eb="23">
      <t>チイキ</t>
    </rPh>
    <rPh sb="23" eb="25">
      <t>テアテ</t>
    </rPh>
    <rPh sb="29" eb="31">
      <t>ゲツガク</t>
    </rPh>
    <phoneticPr fontId="2"/>
  </si>
  <si>
    <t>月給与支給総額</t>
    <rPh sb="0" eb="1">
      <t>ツキ</t>
    </rPh>
    <rPh sb="1" eb="3">
      <t>キュウヨ</t>
    </rPh>
    <rPh sb="3" eb="5">
      <t>シキュウ</t>
    </rPh>
    <rPh sb="5" eb="7">
      <t>ソウガク</t>
    </rPh>
    <phoneticPr fontId="2"/>
  </si>
  <si>
    <t>合計</t>
    <rPh sb="0" eb="1">
      <t>ゴウ</t>
    </rPh>
    <rPh sb="1" eb="2">
      <t>ケイ</t>
    </rPh>
    <phoneticPr fontId="2"/>
  </si>
  <si>
    <t>(0)</t>
    <phoneticPr fontId="19"/>
  </si>
  <si>
    <t>日までの期間に対して、次の金額の報酬を支払ったことを証明する。</t>
    <rPh sb="0" eb="1">
      <t>ヒ</t>
    </rPh>
    <rPh sb="19" eb="21">
      <t>シハラ</t>
    </rPh>
    <rPh sb="26" eb="28">
      <t>ショウメイ</t>
    </rPh>
    <phoneticPr fontId="2"/>
  </si>
  <si>
    <r>
      <t>組合員</t>
    </r>
    <r>
      <rPr>
        <sz val="10"/>
        <color rgb="FFFF0000"/>
        <rFont val="ＭＳ 明朝"/>
        <family val="1"/>
        <charset val="128"/>
      </rPr>
      <t>等</t>
    </r>
    <r>
      <rPr>
        <sz val="10"/>
        <rFont val="ＭＳ 明朝"/>
        <family val="1"/>
        <charset val="128"/>
      </rPr>
      <t xml:space="preserve">
記号番号</t>
    </r>
    <rPh sb="0" eb="2">
      <t>クミアイ</t>
    </rPh>
    <rPh sb="2" eb="3">
      <t>イン</t>
    </rPh>
    <rPh sb="3" eb="4">
      <t>トウ</t>
    </rPh>
    <rPh sb="5" eb="7">
      <t>キゴウ</t>
    </rPh>
    <rPh sb="7" eb="8">
      <t>バン</t>
    </rPh>
    <rPh sb="8" eb="9">
      <t>ゴウ</t>
    </rPh>
    <phoneticPr fontId="2"/>
  </si>
  <si>
    <t>組合員等</t>
    <rPh sb="0" eb="2">
      <t>クミアイ</t>
    </rPh>
    <rPh sb="2" eb="3">
      <t>イン</t>
    </rPh>
    <rPh sb="3" eb="4">
      <t>トウ</t>
    </rPh>
    <phoneticPr fontId="2"/>
  </si>
  <si>
    <r>
      <t>通勤手当、単身赴任手当</t>
    </r>
    <r>
      <rPr>
        <sz val="11"/>
        <color rgb="FFFFC000"/>
        <rFont val="ＭＳ Ｐ明朝"/>
        <family val="1"/>
        <charset val="128"/>
      </rPr>
      <t>、</t>
    </r>
    <r>
      <rPr>
        <sz val="11"/>
        <color theme="9"/>
        <rFont val="ＭＳ Ｐ明朝"/>
        <family val="1"/>
        <charset val="128"/>
      </rPr>
      <t>寒冷地手当</t>
    </r>
    <r>
      <rPr>
        <sz val="11"/>
        <rFont val="ＭＳ Ｐ明朝"/>
        <family val="1"/>
        <charset val="128"/>
      </rPr>
      <t>又は特地勤務手当の支給があれば</t>
    </r>
    <r>
      <rPr>
        <sz val="11"/>
        <color theme="9"/>
        <rFont val="ＭＳ Ｐ明朝"/>
        <family val="1"/>
        <charset val="128"/>
      </rPr>
      <t>手当の合計</t>
    </r>
    <r>
      <rPr>
        <sz val="11"/>
        <rFont val="ＭＳ Ｐ明朝"/>
        <family val="1"/>
        <charset val="128"/>
      </rPr>
      <t xml:space="preserve">金額を入力してください。
</t>
    </r>
    <r>
      <rPr>
        <sz val="11"/>
        <color rgb="FFFF0000"/>
        <rFont val="ＭＳ Ｐ明朝"/>
        <family val="1"/>
        <charset val="128"/>
      </rPr>
      <t>（通勤手当の場合、実際に支給されるべき額を入力してください。 例：通勤定期６ヶ月の場合は1/6の額）</t>
    </r>
    <rPh sb="0" eb="2">
      <t>ツウキン</t>
    </rPh>
    <rPh sb="2" eb="4">
      <t>テアテ</t>
    </rPh>
    <rPh sb="5" eb="7">
      <t>タンシン</t>
    </rPh>
    <rPh sb="7" eb="9">
      <t>フニン</t>
    </rPh>
    <rPh sb="9" eb="11">
      <t>テアテ</t>
    </rPh>
    <rPh sb="12" eb="15">
      <t>カンレイチ</t>
    </rPh>
    <rPh sb="15" eb="17">
      <t>テアテ</t>
    </rPh>
    <rPh sb="17" eb="18">
      <t>マタ</t>
    </rPh>
    <rPh sb="19" eb="20">
      <t>トク</t>
    </rPh>
    <rPh sb="20" eb="21">
      <t>チ</t>
    </rPh>
    <rPh sb="21" eb="23">
      <t>キンム</t>
    </rPh>
    <rPh sb="23" eb="25">
      <t>テアテ</t>
    </rPh>
    <rPh sb="26" eb="28">
      <t>シキュウ</t>
    </rPh>
    <rPh sb="32" eb="34">
      <t>テアテ</t>
    </rPh>
    <rPh sb="35" eb="37">
      <t>ゴウケイ</t>
    </rPh>
    <rPh sb="37" eb="39">
      <t>キンガク</t>
    </rPh>
    <rPh sb="40" eb="42">
      <t>ニュウリョク</t>
    </rPh>
    <rPh sb="51" eb="53">
      <t>ツウキン</t>
    </rPh>
    <rPh sb="53" eb="55">
      <t>テアテ</t>
    </rPh>
    <rPh sb="56" eb="58">
      <t>バアイ</t>
    </rPh>
    <rPh sb="59" eb="61">
      <t>ジッサイ</t>
    </rPh>
    <rPh sb="62" eb="64">
      <t>シキュウ</t>
    </rPh>
    <rPh sb="69" eb="70">
      <t>ガク</t>
    </rPh>
    <rPh sb="71" eb="73">
      <t>ニュウリョク</t>
    </rPh>
    <rPh sb="81" eb="82">
      <t>レイ</t>
    </rPh>
    <rPh sb="83" eb="85">
      <t>ツウキン</t>
    </rPh>
    <rPh sb="85" eb="87">
      <t>テイキ</t>
    </rPh>
    <rPh sb="89" eb="90">
      <t>ゲツ</t>
    </rPh>
    <rPh sb="91" eb="93">
      <t>バアイ</t>
    </rPh>
    <rPh sb="98" eb="99">
      <t>ガク</t>
    </rPh>
    <phoneticPr fontId="2"/>
  </si>
  <si>
    <t>組合員等番号</t>
    <rPh sb="0" eb="2">
      <t>クミアイ</t>
    </rPh>
    <rPh sb="2" eb="3">
      <t>イン</t>
    </rPh>
    <rPh sb="3" eb="4">
      <t>ナド</t>
    </rPh>
    <rPh sb="4" eb="6">
      <t>バンゴウ</t>
    </rPh>
    <phoneticPr fontId="2"/>
  </si>
  <si>
    <t>組合員等に記載の１０桁の番号を記載してください</t>
    <rPh sb="0" eb="3">
      <t>クミアイイン</t>
    </rPh>
    <rPh sb="3" eb="4">
      <t>トウ</t>
    </rPh>
    <rPh sb="5" eb="7">
      <t>キサイ</t>
    </rPh>
    <rPh sb="10" eb="11">
      <t>ケタ</t>
    </rPh>
    <rPh sb="12" eb="14">
      <t>バンゴウ</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</si>
</sst>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 ;[Red]\-#,##0\ "/>
    <numFmt numFmtId="178" formatCode="[$-411]ge\.m\.d;@"/>
    <numFmt numFmtId="179" formatCode="0_ "/>
    <numFmt numFmtId="180" formatCode="#,##0.0000000000;[Red]\-#,##0.0000000000"/>
    <numFmt numFmtId="181" formatCode="#,##0.0000000000000;[Red]\-#,##0.0000000000000"/>
    <numFmt numFmtId="182" formatCode="0.0000000000"/>
    <numFmt numFmtId="183" formatCode="0.0000000000000"/>
    <numFmt numFmtId="184" formatCode="0.0000000000000000"/>
    <numFmt numFmtId="185" formatCode="0.0"/>
    <numFmt numFmtId="186" formatCode="0.0000000"/>
    <numFmt numFmtId="187" formatCode="0.00000000"/>
    <numFmt numFmtId="188" formatCode="#,##0.000000;[Red]\-#,##0.000000"/>
    <numFmt numFmtId="189" formatCode="#,##0.000000_ "/>
    <numFmt numFmtId="190" formatCode="#,##0.000000_);[Red]\(#,##0.000000\)"/>
    <numFmt numFmtId="191" formatCode="#,##0;&quot;▲ &quot;#,##0"/>
    <numFmt numFmtId="192" formatCode="#,##0.00;[Red]#,##0.00"/>
    <numFmt numFmtId="193" formatCode="m&quot;月&quot;d&quot;日&quot;;@"/>
  </numFmts>
  <fonts count="36">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10"/>
      <name val="ＭＳ 明朝"/>
      <family val="1"/>
      <charset val="128"/>
    </font>
    <font>
      <sz val="16"/>
      <name val="ＭＳ 明朝"/>
      <family val="1"/>
      <charset val="128"/>
    </font>
    <font>
      <sz val="10"/>
      <name val="ＭＳ Ｐ明朝"/>
      <family val="1"/>
      <charset val="128"/>
    </font>
    <font>
      <sz val="36"/>
      <name val="ＭＳ 明朝"/>
      <family val="1"/>
      <charset val="128"/>
    </font>
    <font>
      <sz val="18"/>
      <name val="ＭＳ 明朝"/>
      <family val="1"/>
      <charset val="128"/>
    </font>
    <font>
      <sz val="10"/>
      <name val="ＭＳ Ｐゴシック"/>
      <family val="3"/>
      <charset val="128"/>
    </font>
    <font>
      <sz val="11"/>
      <name val="ＭＳ Ｐ明朝"/>
      <family val="1"/>
      <charset val="128"/>
    </font>
    <font>
      <sz val="11"/>
      <color indexed="10"/>
      <name val="ＭＳ Ｐ明朝"/>
      <family val="1"/>
      <charset val="128"/>
    </font>
    <font>
      <b/>
      <sz val="10"/>
      <name val="ＭＳ Ｐ明朝"/>
      <family val="1"/>
      <charset val="128"/>
    </font>
    <font>
      <b/>
      <sz val="9"/>
      <color indexed="81"/>
      <name val="MS P ゴシック"/>
      <family val="3"/>
      <charset val="128"/>
    </font>
    <font>
      <sz val="9"/>
      <name val="ＭＳ Ｐゴシック"/>
      <family val="3"/>
      <charset val="128"/>
    </font>
    <font>
      <b/>
      <sz val="11"/>
      <name val="ＭＳ Ｐ明朝"/>
      <family val="1"/>
      <charset val="128"/>
    </font>
    <font>
      <b/>
      <sz val="12"/>
      <name val="ＭＳ Ｐ明朝"/>
      <family val="1"/>
      <charset val="128"/>
    </font>
    <font>
      <b/>
      <sz val="12"/>
      <name val="ＭＳ Ｐゴシック"/>
      <family val="3"/>
      <charset val="128"/>
    </font>
    <font>
      <sz val="6"/>
      <name val="ＭＳ Ｐゴシック"/>
      <family val="2"/>
      <charset val="128"/>
      <scheme val="minor"/>
    </font>
    <font>
      <sz val="11"/>
      <name val="ＭＳ 明朝"/>
      <family val="1"/>
      <charset val="128"/>
    </font>
    <font>
      <sz val="20"/>
      <name val="ＭＳ 明朝"/>
      <family val="1"/>
      <charset val="128"/>
    </font>
    <font>
      <b/>
      <sz val="11"/>
      <name val="ＭＳ Ｐゴシック"/>
      <family val="3"/>
      <charset val="128"/>
    </font>
    <font>
      <sz val="11"/>
      <color rgb="FFFF0000"/>
      <name val="ＭＳ Ｐ明朝"/>
      <family val="1"/>
      <charset val="128"/>
    </font>
    <font>
      <sz val="8"/>
      <name val="ＭＳ Ｐゴシック"/>
      <family val="3"/>
      <charset val="128"/>
    </font>
    <font>
      <sz val="10"/>
      <color theme="0" tint="-0.34998626667073579"/>
      <name val="ＭＳ 明朝"/>
      <family val="1"/>
      <charset val="128"/>
    </font>
    <font>
      <sz val="11"/>
      <color rgb="FFFF0000"/>
      <name val="ＭＳ Ｐゴシック"/>
      <family val="3"/>
      <charset val="128"/>
    </font>
    <font>
      <sz val="10"/>
      <color theme="1"/>
      <name val="ＭＳ Ｐ明朝"/>
      <family val="1"/>
      <charset val="128"/>
    </font>
    <font>
      <sz val="11"/>
      <color theme="1"/>
      <name val="ＭＳ Ｐゴシック"/>
      <family val="3"/>
      <charset val="128"/>
    </font>
    <font>
      <sz val="10"/>
      <color theme="1"/>
      <name val="ＭＳ 明朝"/>
      <family val="1"/>
      <charset val="128"/>
    </font>
    <font>
      <sz val="12"/>
      <color rgb="FFFF0000"/>
      <name val="ＭＳ 明朝"/>
      <family val="1"/>
      <charset val="128"/>
    </font>
    <font>
      <sz val="12"/>
      <name val="ＭＳ Ｐゴシック"/>
      <family val="3"/>
      <charset val="128"/>
    </font>
    <font>
      <sz val="10"/>
      <color rgb="FFFF0000"/>
      <name val="ＭＳ 明朝"/>
      <family val="1"/>
      <charset val="128"/>
    </font>
    <font>
      <sz val="11"/>
      <color theme="1"/>
      <name val="ＭＳ Ｐ明朝"/>
      <family val="1"/>
      <charset val="128"/>
    </font>
    <font>
      <sz val="11"/>
      <color rgb="FFFFC000"/>
      <name val="ＭＳ Ｐ明朝"/>
      <family val="1"/>
      <charset val="128"/>
    </font>
    <font>
      <sz val="11"/>
      <color theme="9"/>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8">
    <border>
      <left/>
      <right/>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23"/>
      </left>
      <right style="thin">
        <color indexed="23"/>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right/>
      <top/>
      <bottom style="double">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right style="thin">
        <color indexed="23"/>
      </right>
      <top style="medium">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right style="thin">
        <color indexed="23"/>
      </right>
      <top style="thin">
        <color indexed="23"/>
      </top>
      <bottom/>
      <diagonal/>
    </border>
    <border>
      <left/>
      <right style="thin">
        <color indexed="23"/>
      </right>
      <top style="thin">
        <color indexed="23"/>
      </top>
      <bottom style="medium">
        <color indexed="23"/>
      </bottom>
      <diagonal/>
    </border>
    <border>
      <left style="thin">
        <color indexed="23"/>
      </left>
      <right style="double">
        <color indexed="23"/>
      </right>
      <top style="medium">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top style="thin">
        <color indexed="23"/>
      </top>
      <bottom/>
      <diagonal/>
    </border>
    <border>
      <left/>
      <right style="double">
        <color indexed="23"/>
      </right>
      <top style="thin">
        <color indexed="23"/>
      </top>
      <bottom/>
      <diagonal/>
    </border>
    <border>
      <left style="thin">
        <color indexed="23"/>
      </left>
      <right style="thin">
        <color indexed="23"/>
      </right>
      <top style="thin">
        <color indexed="23"/>
      </top>
      <bottom style="medium">
        <color indexed="23"/>
      </bottom>
      <diagonal/>
    </border>
    <border>
      <left style="thin">
        <color indexed="23"/>
      </left>
      <right style="double">
        <color indexed="23"/>
      </right>
      <top style="thin">
        <color indexed="23"/>
      </top>
      <bottom style="medium">
        <color indexed="23"/>
      </bottom>
      <diagonal/>
    </border>
    <border>
      <left style="thin">
        <color auto="1"/>
      </left>
      <right/>
      <top style="thin">
        <color auto="1"/>
      </top>
      <bottom style="thin">
        <color auto="1"/>
      </bottom>
      <diagonal/>
    </border>
    <border>
      <left style="medium">
        <color indexed="23"/>
      </left>
      <right style="thin">
        <color indexed="23"/>
      </right>
      <top style="thin">
        <color indexed="23"/>
      </top>
      <bottom/>
      <diagonal/>
    </border>
    <border>
      <left style="double">
        <color indexed="23"/>
      </left>
      <right/>
      <top style="thin">
        <color indexed="23"/>
      </top>
      <bottom style="thin">
        <color indexed="23"/>
      </bottom>
      <diagonal/>
    </border>
    <border>
      <left/>
      <right/>
      <top style="thin">
        <color indexed="23"/>
      </top>
      <bottom style="thin">
        <color indexed="23"/>
      </bottom>
      <diagonal/>
    </border>
    <border>
      <left/>
      <right style="medium">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diagonal/>
    </border>
    <border>
      <left/>
      <right style="medium">
        <color indexed="23"/>
      </right>
      <top style="thin">
        <color indexed="23"/>
      </top>
      <bottom/>
      <diagonal/>
    </border>
    <border>
      <left style="thin">
        <color indexed="23"/>
      </left>
      <right style="medium">
        <color indexed="23"/>
      </right>
      <top style="thin">
        <color indexed="23"/>
      </top>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cellStyleXfs>
  <cellXfs count="568">
    <xf numFmtId="0" fontId="0" fillId="0" borderId="0" xfId="0"/>
    <xf numFmtId="0" fontId="3" fillId="0" borderId="0" xfId="0" applyFont="1" applyAlignment="1">
      <alignment horizontal="distributed"/>
    </xf>
    <xf numFmtId="0" fontId="4" fillId="0" borderId="0" xfId="0" applyFont="1" applyAlignment="1">
      <alignment horizontal="distributed"/>
    </xf>
    <xf numFmtId="0" fontId="5" fillId="0" borderId="1" xfId="0" applyFont="1" applyBorder="1" applyAlignment="1">
      <alignment horizontal="center"/>
    </xf>
    <xf numFmtId="0" fontId="5" fillId="0" borderId="7"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4" xfId="0" applyFont="1" applyBorder="1" applyAlignment="1">
      <alignment vertical="center"/>
    </xf>
    <xf numFmtId="0" fontId="5" fillId="0" borderId="7" xfId="0" applyFont="1" applyBorder="1"/>
    <xf numFmtId="0" fontId="5" fillId="0" borderId="2" xfId="0" applyFont="1" applyBorder="1" applyAlignment="1">
      <alignment horizontal="right" vertical="center"/>
    </xf>
    <xf numFmtId="0" fontId="5" fillId="0" borderId="5" xfId="0" applyFont="1" applyBorder="1"/>
    <xf numFmtId="0" fontId="5" fillId="0" borderId="8" xfId="0" applyFont="1" applyBorder="1"/>
    <xf numFmtId="0" fontId="5" fillId="0" borderId="6" xfId="0" applyFont="1" applyBorder="1"/>
    <xf numFmtId="0" fontId="5" fillId="0" borderId="0" xfId="0" applyFont="1"/>
    <xf numFmtId="0" fontId="5" fillId="0" borderId="8" xfId="0" applyFont="1" applyBorder="1" applyAlignment="1">
      <alignment horizontal="center"/>
    </xf>
    <xf numFmtId="0" fontId="5" fillId="0" borderId="4" xfId="0" applyFont="1" applyBorder="1" applyAlignment="1">
      <alignment horizontal="center"/>
    </xf>
    <xf numFmtId="0" fontId="5" fillId="0" borderId="9"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5" fillId="0" borderId="3" xfId="0" applyFont="1" applyBorder="1" applyAlignment="1">
      <alignment horizontal="center"/>
    </xf>
    <xf numFmtId="0" fontId="5" fillId="0" borderId="0" xfId="0" applyFont="1" applyAlignment="1">
      <alignment vertical="center"/>
    </xf>
    <xf numFmtId="0" fontId="5" fillId="0" borderId="7" xfId="0" applyFont="1" applyBorder="1" applyAlignment="1">
      <alignment vertical="center"/>
    </xf>
    <xf numFmtId="0" fontId="5" fillId="0" borderId="2" xfId="0" applyFont="1" applyBorder="1" applyAlignment="1">
      <alignment horizontal="center" vertical="top"/>
    </xf>
    <xf numFmtId="0" fontId="5" fillId="0" borderId="0" xfId="0" applyFont="1" applyAlignment="1">
      <alignment horizontal="center" vertical="top"/>
    </xf>
    <xf numFmtId="0" fontId="0" fillId="0" borderId="0" xfId="0" applyAlignment="1">
      <alignment vertical="center"/>
    </xf>
    <xf numFmtId="0" fontId="4" fillId="0" borderId="0" xfId="0" applyFont="1"/>
    <xf numFmtId="0" fontId="5" fillId="0" borderId="1" xfId="0" applyFont="1" applyBorder="1" applyAlignment="1">
      <alignment vertical="center"/>
    </xf>
    <xf numFmtId="0" fontId="5" fillId="0" borderId="0" xfId="0" applyFont="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7" xfId="0" applyFont="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xf>
    <xf numFmtId="0" fontId="5" fillId="0" borderId="5" xfId="0" applyFont="1" applyBorder="1" applyAlignment="1">
      <alignment horizontal="distributed"/>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distributed"/>
    </xf>
    <xf numFmtId="0" fontId="5" fillId="0" borderId="6" xfId="0" applyFont="1" applyBorder="1" applyAlignment="1">
      <alignment horizontal="distributed" vertical="center"/>
    </xf>
    <xf numFmtId="0" fontId="5" fillId="0" borderId="9" xfId="0" applyFont="1" applyBorder="1" applyAlignment="1">
      <alignment vertical="center"/>
    </xf>
    <xf numFmtId="0" fontId="5" fillId="0" borderId="0" xfId="0" applyFont="1" applyAlignment="1">
      <alignment horizontal="left"/>
    </xf>
    <xf numFmtId="0" fontId="5" fillId="0" borderId="0" xfId="0" applyFont="1" applyAlignment="1">
      <alignment horizontal="center" vertical="center" textRotation="255"/>
    </xf>
    <xf numFmtId="3" fontId="5" fillId="0" borderId="0" xfId="0" applyNumberFormat="1" applyFont="1" applyAlignment="1">
      <alignment horizontal="right" vertical="center"/>
    </xf>
    <xf numFmtId="0" fontId="5" fillId="0" borderId="1" xfId="0" applyFont="1" applyBorder="1" applyAlignment="1">
      <alignment horizontal="center" vertical="center" textRotation="255"/>
    </xf>
    <xf numFmtId="0" fontId="8" fillId="0" borderId="0" xfId="0" applyFont="1" applyAlignment="1">
      <alignment horizontal="center" vertical="center"/>
    </xf>
    <xf numFmtId="0" fontId="5" fillId="0" borderId="0" xfId="0" applyFont="1" applyAlignment="1">
      <alignment horizontal="distributed" vertical="center"/>
    </xf>
    <xf numFmtId="0" fontId="5" fillId="0" borderId="9" xfId="0" applyFont="1" applyBorder="1" applyAlignment="1">
      <alignment horizontal="distributed" vertical="center"/>
    </xf>
    <xf numFmtId="0" fontId="5" fillId="0" borderId="1" xfId="0" applyFont="1" applyBorder="1" applyAlignment="1">
      <alignment horizontal="right"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5" fillId="0" borderId="2" xfId="0" applyFont="1" applyBorder="1" applyAlignment="1">
      <alignment vertical="center"/>
    </xf>
    <xf numFmtId="0" fontId="5" fillId="0" borderId="8" xfId="0" applyFont="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1" fillId="0" borderId="0" xfId="0" applyFont="1"/>
    <xf numFmtId="0" fontId="11" fillId="0" borderId="0" xfId="0" applyFont="1" applyAlignment="1">
      <alignment horizontal="center"/>
    </xf>
    <xf numFmtId="38" fontId="7" fillId="0" borderId="0" xfId="1" applyFont="1" applyFill="1" applyAlignment="1">
      <alignment vertical="center"/>
    </xf>
    <xf numFmtId="0" fontId="7" fillId="0" borderId="0" xfId="0" applyFont="1" applyAlignment="1">
      <alignment horizontal="right" vertical="center"/>
    </xf>
    <xf numFmtId="0" fontId="7" fillId="0" borderId="0" xfId="0" quotePrefix="1" applyFont="1" applyAlignment="1">
      <alignment horizontal="right" vertical="center"/>
    </xf>
    <xf numFmtId="0" fontId="7" fillId="0" borderId="0" xfId="0" quotePrefix="1" applyFont="1" applyAlignment="1">
      <alignment horizontal="center" vertical="center"/>
    </xf>
    <xf numFmtId="38" fontId="7" fillId="0" borderId="0" xfId="0" applyNumberFormat="1" applyFont="1" applyAlignment="1">
      <alignment vertical="center"/>
    </xf>
    <xf numFmtId="49" fontId="7" fillId="0" borderId="0" xfId="0" applyNumberFormat="1" applyFont="1" applyAlignment="1">
      <alignment horizontal="center" vertical="center"/>
    </xf>
    <xf numFmtId="176" fontId="7" fillId="0" borderId="0" xfId="0" applyNumberFormat="1" applyFont="1" applyAlignment="1">
      <alignment vertical="center"/>
    </xf>
    <xf numFmtId="38" fontId="7" fillId="0" borderId="0" xfId="0" applyNumberFormat="1" applyFont="1" applyAlignment="1">
      <alignment horizontal="right" vertical="center"/>
    </xf>
    <xf numFmtId="177" fontId="7" fillId="0" borderId="0" xfId="1" applyNumberFormat="1" applyFont="1" applyFill="1" applyAlignment="1">
      <alignment vertical="center"/>
    </xf>
    <xf numFmtId="0" fontId="13" fillId="0" borderId="0" xfId="0" applyFont="1" applyAlignment="1">
      <alignment vertical="center"/>
    </xf>
    <xf numFmtId="180" fontId="7" fillId="0" borderId="0" xfId="1" applyNumberFormat="1" applyFont="1" applyFill="1" applyAlignment="1">
      <alignment vertical="center"/>
    </xf>
    <xf numFmtId="181" fontId="7" fillId="0" borderId="0" xfId="1" applyNumberFormat="1" applyFont="1" applyFill="1" applyAlignment="1">
      <alignment vertical="center"/>
    </xf>
    <xf numFmtId="182" fontId="7" fillId="0" borderId="0" xfId="0" applyNumberFormat="1" applyFont="1" applyAlignment="1">
      <alignment vertical="center"/>
    </xf>
    <xf numFmtId="183" fontId="7" fillId="0" borderId="0" xfId="0" applyNumberFormat="1" applyFont="1" applyAlignment="1">
      <alignment vertical="center"/>
    </xf>
    <xf numFmtId="184" fontId="7" fillId="0" borderId="0" xfId="0" applyNumberFormat="1" applyFont="1" applyAlignment="1">
      <alignment vertical="center"/>
    </xf>
    <xf numFmtId="185" fontId="7" fillId="0" borderId="0" xfId="0" applyNumberFormat="1" applyFont="1" applyAlignment="1">
      <alignment vertical="center"/>
    </xf>
    <xf numFmtId="186" fontId="7" fillId="0" borderId="0" xfId="0" applyNumberFormat="1" applyFont="1" applyAlignment="1">
      <alignment vertical="center"/>
    </xf>
    <xf numFmtId="187" fontId="7" fillId="0" borderId="0" xfId="0" applyNumberFormat="1" applyFont="1" applyAlignment="1">
      <alignment vertical="center"/>
    </xf>
    <xf numFmtId="0" fontId="3" fillId="0" borderId="0" xfId="0" applyFont="1" applyAlignment="1">
      <alignment horizontal="center"/>
    </xf>
    <xf numFmtId="0" fontId="3" fillId="0" borderId="0" xfId="0" applyFont="1"/>
    <xf numFmtId="0" fontId="11" fillId="0" borderId="20" xfId="0" applyFont="1" applyBorder="1"/>
    <xf numFmtId="0" fontId="11" fillId="0" borderId="23" xfId="0" applyFont="1" applyBorder="1"/>
    <xf numFmtId="38" fontId="11" fillId="2" borderId="22" xfId="1" applyFont="1" applyFill="1" applyBorder="1" applyProtection="1"/>
    <xf numFmtId="188" fontId="11" fillId="0" borderId="24" xfId="0" applyNumberFormat="1" applyFont="1" applyBorder="1" applyAlignment="1">
      <alignment shrinkToFit="1"/>
    </xf>
    <xf numFmtId="0" fontId="11" fillId="0" borderId="16" xfId="0" applyFont="1" applyBorder="1" applyAlignment="1">
      <alignment horizontal="left" vertical="center"/>
    </xf>
    <xf numFmtId="0" fontId="11" fillId="0" borderId="15" xfId="0" applyFont="1" applyBorder="1" applyAlignment="1">
      <alignment horizontal="left" vertical="center"/>
    </xf>
    <xf numFmtId="0" fontId="11" fillId="0" borderId="0" xfId="0" applyFont="1" applyAlignment="1">
      <alignment horizontal="center" vertical="center"/>
    </xf>
    <xf numFmtId="0" fontId="7" fillId="0" borderId="0" xfId="0" applyFont="1" applyAlignment="1">
      <alignment vertical="center" shrinkToFit="1"/>
    </xf>
    <xf numFmtId="0" fontId="0" fillId="0" borderId="0" xfId="0" applyAlignment="1">
      <alignment vertical="center" shrinkToFit="1"/>
    </xf>
    <xf numFmtId="176" fontId="7" fillId="0" borderId="0" xfId="0" applyNumberFormat="1" applyFont="1" applyAlignment="1">
      <alignment vertical="center" shrinkToFit="1"/>
    </xf>
    <xf numFmtId="0" fontId="7"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16" fillId="0" borderId="0" xfId="0" applyFont="1" applyAlignment="1">
      <alignment horizontal="center" vertical="center"/>
    </xf>
    <xf numFmtId="38" fontId="5" fillId="0" borderId="0" xfId="4" applyFont="1" applyBorder="1" applyAlignment="1">
      <alignment vertical="center" wrapText="1"/>
    </xf>
    <xf numFmtId="191" fontId="5" fillId="0" borderId="0" xfId="3" applyNumberFormat="1" applyFont="1" applyAlignment="1">
      <alignment horizontal="justify" vertical="center"/>
    </xf>
    <xf numFmtId="57" fontId="7" fillId="0" borderId="0" xfId="0" applyNumberFormat="1" applyFont="1" applyAlignment="1">
      <alignment horizontal="left" vertical="center"/>
    </xf>
    <xf numFmtId="0" fontId="16" fillId="0" borderId="0" xfId="0" applyFont="1" applyAlignment="1">
      <alignment horizontal="left" vertical="center"/>
    </xf>
    <xf numFmtId="176" fontId="4" fillId="0" borderId="0" xfId="0" applyNumberFormat="1" applyFont="1" applyAlignment="1">
      <alignment vertical="center"/>
    </xf>
    <xf numFmtId="38" fontId="7" fillId="0" borderId="0" xfId="1" applyFont="1" applyFill="1" applyAlignment="1">
      <alignment horizontal="center" vertical="center" shrinkToFit="1"/>
    </xf>
    <xf numFmtId="176" fontId="7" fillId="0" borderId="0" xfId="0" applyNumberFormat="1" applyFont="1" applyAlignment="1">
      <alignment horizontal="right" vertical="center"/>
    </xf>
    <xf numFmtId="178" fontId="11" fillId="0" borderId="27" xfId="0" applyNumberFormat="1" applyFont="1" applyBorder="1" applyAlignment="1">
      <alignment horizontal="center"/>
    </xf>
    <xf numFmtId="0" fontId="17" fillId="0" borderId="0" xfId="0" applyFont="1" applyAlignment="1">
      <alignment vertical="center"/>
    </xf>
    <xf numFmtId="0" fontId="18" fillId="0" borderId="0" xfId="0" applyFont="1" applyAlignment="1">
      <alignment vertical="center"/>
    </xf>
    <xf numFmtId="191" fontId="21" fillId="0" borderId="0" xfId="3" applyNumberFormat="1" applyFont="1" applyAlignment="1">
      <alignment horizontal="center" vertical="center"/>
    </xf>
    <xf numFmtId="191" fontId="5" fillId="0" borderId="2" xfId="3" applyNumberFormat="1" applyFont="1" applyBorder="1" applyAlignment="1">
      <alignment vertical="center" wrapText="1"/>
    </xf>
    <xf numFmtId="191" fontId="5" fillId="0" borderId="0" xfId="3" applyNumberFormat="1" applyFont="1" applyAlignment="1">
      <alignment vertical="center" wrapText="1"/>
    </xf>
    <xf numFmtId="191" fontId="5" fillId="0" borderId="0" xfId="3" applyNumberFormat="1" applyFont="1" applyAlignment="1">
      <alignment horizontal="distributed" vertical="center"/>
    </xf>
    <xf numFmtId="191" fontId="5" fillId="0" borderId="0" xfId="3" applyNumberFormat="1" applyFont="1">
      <alignment vertical="center"/>
    </xf>
    <xf numFmtId="191" fontId="5" fillId="0" borderId="0" xfId="3" applyNumberFormat="1" applyFont="1" applyAlignment="1">
      <alignment horizontal="center" vertical="center" wrapText="1"/>
    </xf>
    <xf numFmtId="10" fontId="7" fillId="0" borderId="0" xfId="0" applyNumberFormat="1" applyFont="1" applyAlignment="1">
      <alignment vertical="center"/>
    </xf>
    <xf numFmtId="0" fontId="0" fillId="0" borderId="0" xfId="0" applyAlignment="1">
      <alignment horizontal="center" vertical="center"/>
    </xf>
    <xf numFmtId="176" fontId="7" fillId="0" borderId="0" xfId="0" applyNumberFormat="1" applyFont="1" applyAlignment="1">
      <alignment horizontal="center" vertical="center"/>
    </xf>
    <xf numFmtId="176" fontId="0" fillId="0" borderId="0" xfId="0" applyNumberFormat="1" applyAlignment="1">
      <alignment horizontal="center" vertical="center"/>
    </xf>
    <xf numFmtId="0" fontId="7" fillId="0" borderId="0" xfId="0" applyFont="1" applyAlignment="1">
      <alignment vertical="center"/>
    </xf>
    <xf numFmtId="38" fontId="7" fillId="0" borderId="0" xfId="1" applyFont="1" applyFill="1" applyAlignment="1">
      <alignment horizontal="center" vertical="center"/>
    </xf>
    <xf numFmtId="0" fontId="7" fillId="0" borderId="0" xfId="0" applyFont="1" applyAlignment="1">
      <alignment horizontal="left" vertical="center"/>
    </xf>
    <xf numFmtId="0" fontId="10" fillId="0" borderId="0" xfId="0" applyFont="1" applyAlignment="1">
      <alignment vertical="center"/>
    </xf>
    <xf numFmtId="0" fontId="16" fillId="0" borderId="0" xfId="0" applyFont="1" applyAlignment="1">
      <alignment vertical="center"/>
    </xf>
    <xf numFmtId="0" fontId="7" fillId="0" borderId="0" xfId="0" applyFont="1" applyAlignment="1">
      <alignment horizontal="center" vertical="center" shrinkToFit="1"/>
    </xf>
    <xf numFmtId="178" fontId="11" fillId="0" borderId="0" xfId="0" applyNumberFormat="1" applyFont="1"/>
    <xf numFmtId="0" fontId="11" fillId="0" borderId="28" xfId="0" applyFont="1" applyBorder="1" applyAlignment="1">
      <alignment horizontal="center" shrinkToFit="1"/>
    </xf>
    <xf numFmtId="0" fontId="11" fillId="0" borderId="2" xfId="0" applyFont="1" applyBorder="1" applyAlignment="1">
      <alignment horizontal="center" shrinkToFit="1"/>
    </xf>
    <xf numFmtId="0" fontId="5" fillId="0" borderId="0" xfId="0" applyFont="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left"/>
    </xf>
    <xf numFmtId="0" fontId="5" fillId="0" borderId="14" xfId="0" applyFont="1" applyBorder="1" applyAlignment="1">
      <alignment horizontal="center" vertical="center"/>
    </xf>
    <xf numFmtId="178" fontId="23" fillId="0" borderId="31" xfId="0" applyNumberFormat="1" applyFont="1" applyBorder="1" applyAlignment="1" applyProtection="1">
      <alignment horizontal="left" vertical="center"/>
      <protection locked="0"/>
    </xf>
    <xf numFmtId="178" fontId="11" fillId="2" borderId="37" xfId="0" applyNumberFormat="1" applyFont="1" applyFill="1" applyBorder="1" applyAlignment="1" applyProtection="1">
      <alignment horizontal="left" vertical="center"/>
      <protection locked="0"/>
    </xf>
    <xf numFmtId="178" fontId="11" fillId="2" borderId="31" xfId="0" applyNumberFormat="1" applyFont="1" applyFill="1" applyBorder="1" applyAlignment="1" applyProtection="1">
      <alignment horizontal="left" vertical="center"/>
      <protection locked="0"/>
    </xf>
    <xf numFmtId="178" fontId="11" fillId="2" borderId="38" xfId="0" applyNumberFormat="1" applyFont="1" applyFill="1" applyBorder="1" applyAlignment="1" applyProtection="1">
      <alignment horizontal="left" vertical="center"/>
      <protection locked="0"/>
    </xf>
    <xf numFmtId="0" fontId="11" fillId="0" borderId="42" xfId="0" applyFont="1" applyBorder="1" applyAlignment="1">
      <alignment horizontal="left" vertical="center"/>
    </xf>
    <xf numFmtId="0" fontId="5" fillId="0" borderId="28" xfId="0" applyFont="1" applyBorder="1" applyAlignment="1">
      <alignment horizontal="right" vertical="center"/>
    </xf>
    <xf numFmtId="0" fontId="11" fillId="0" borderId="46" xfId="0" applyFont="1" applyBorder="1" applyAlignment="1">
      <alignment horizontal="left" vertical="center"/>
    </xf>
    <xf numFmtId="0" fontId="11" fillId="0" borderId="35" xfId="0" applyFont="1" applyBorder="1" applyAlignment="1">
      <alignment horizontal="left" vertical="center"/>
    </xf>
    <xf numFmtId="0" fontId="11" fillId="0" borderId="47" xfId="0" applyFont="1" applyBorder="1"/>
    <xf numFmtId="0" fontId="11" fillId="0" borderId="35" xfId="0" applyFont="1" applyBorder="1" applyAlignment="1">
      <alignment horizontal="left" vertical="center" wrapText="1"/>
    </xf>
    <xf numFmtId="0" fontId="11" fillId="0" borderId="47" xfId="0" applyFont="1" applyBorder="1" applyAlignment="1">
      <alignment horizontal="center"/>
    </xf>
    <xf numFmtId="0" fontId="11" fillId="2" borderId="47" xfId="0" applyFont="1" applyFill="1" applyBorder="1" applyAlignment="1">
      <alignment horizontal="center" shrinkToFit="1"/>
    </xf>
    <xf numFmtId="178" fontId="11" fillId="2" borderId="47" xfId="0" applyNumberFormat="1" applyFont="1" applyFill="1" applyBorder="1" applyAlignment="1" applyProtection="1">
      <alignment horizontal="center" vertical="center"/>
      <protection locked="0"/>
    </xf>
    <xf numFmtId="0" fontId="11" fillId="0" borderId="51" xfId="0" applyFont="1" applyBorder="1" applyAlignment="1">
      <alignment horizontal="left" vertical="center"/>
    </xf>
    <xf numFmtId="178" fontId="23" fillId="0" borderId="52" xfId="0" applyNumberFormat="1" applyFont="1" applyBorder="1" applyAlignment="1" applyProtection="1">
      <alignment horizontal="left" vertical="center"/>
      <protection locked="0"/>
    </xf>
    <xf numFmtId="0" fontId="11" fillId="0" borderId="51" xfId="0" applyFont="1" applyBorder="1" applyAlignment="1">
      <alignment horizontal="left" vertical="center" wrapText="1" shrinkToFit="1"/>
    </xf>
    <xf numFmtId="0" fontId="11" fillId="0" borderId="54" xfId="0" applyFont="1" applyBorder="1" applyAlignment="1">
      <alignment horizontal="left" vertical="center"/>
    </xf>
    <xf numFmtId="0" fontId="11" fillId="0" borderId="39" xfId="0" applyFont="1" applyBorder="1" applyAlignment="1">
      <alignment horizontal="left" vertical="center"/>
    </xf>
    <xf numFmtId="0" fontId="11" fillId="0" borderId="58" xfId="0" applyFont="1" applyBorder="1"/>
    <xf numFmtId="0" fontId="5" fillId="0" borderId="59" xfId="0" applyFont="1" applyBorder="1"/>
    <xf numFmtId="0" fontId="5" fillId="0" borderId="60" xfId="0" applyFont="1"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5" fillId="0" borderId="64" xfId="0" applyFont="1" applyBorder="1" applyAlignment="1">
      <alignment horizontal="center"/>
    </xf>
    <xf numFmtId="0" fontId="5" fillId="0" borderId="65" xfId="0" applyFont="1" applyBorder="1" applyAlignment="1">
      <alignment horizontal="center"/>
    </xf>
    <xf numFmtId="0" fontId="5" fillId="0" borderId="67" xfId="0" applyFont="1" applyBorder="1" applyAlignment="1">
      <alignment horizontal="center"/>
    </xf>
    <xf numFmtId="0" fontId="5" fillId="0" borderId="28" xfId="0" applyFont="1" applyBorder="1" applyAlignment="1">
      <alignment horizontal="center"/>
    </xf>
    <xf numFmtId="0" fontId="5" fillId="0" borderId="65" xfId="0" applyFont="1" applyBorder="1" applyAlignment="1">
      <alignment horizontal="right" vertical="center"/>
    </xf>
    <xf numFmtId="0" fontId="5" fillId="0" borderId="67" xfId="0" applyFont="1" applyBorder="1" applyAlignment="1">
      <alignment horizontal="right" vertical="center"/>
    </xf>
    <xf numFmtId="0" fontId="5" fillId="0" borderId="60" xfId="0" applyFont="1" applyBorder="1"/>
    <xf numFmtId="0" fontId="5" fillId="0" borderId="60" xfId="0" applyFont="1" applyBorder="1" applyAlignment="1">
      <alignment horizontal="center" vertical="top" textRotation="255"/>
    </xf>
    <xf numFmtId="0" fontId="5" fillId="0" borderId="59" xfId="0" applyFont="1" applyBorder="1" applyAlignment="1">
      <alignment vertical="center"/>
    </xf>
    <xf numFmtId="0" fontId="5" fillId="0" borderId="60" xfId="0" applyFont="1" applyBorder="1" applyAlignment="1">
      <alignment vertical="center"/>
    </xf>
    <xf numFmtId="0" fontId="5" fillId="0" borderId="60" xfId="0" applyFont="1" applyBorder="1" applyAlignment="1">
      <alignment horizontal="distributed" vertical="center"/>
    </xf>
    <xf numFmtId="0" fontId="5" fillId="0" borderId="60" xfId="0" applyFont="1" applyBorder="1" applyAlignment="1">
      <alignment horizontal="center" vertical="center" textRotation="255"/>
    </xf>
    <xf numFmtId="3" fontId="5" fillId="0" borderId="60" xfId="0" applyNumberFormat="1" applyFont="1" applyBorder="1" applyAlignment="1">
      <alignment horizontal="right" vertical="center"/>
    </xf>
    <xf numFmtId="0" fontId="5" fillId="0" borderId="60" xfId="0" applyFont="1" applyBorder="1" applyAlignment="1">
      <alignment horizontal="right" vertical="center"/>
    </xf>
    <xf numFmtId="0" fontId="5" fillId="0" borderId="65" xfId="0" applyFont="1" applyBorder="1" applyAlignment="1">
      <alignment vertical="center"/>
    </xf>
    <xf numFmtId="0" fontId="5" fillId="0" borderId="66" xfId="0" applyFont="1" applyBorder="1" applyAlignment="1">
      <alignment horizontal="distributed" vertical="center"/>
    </xf>
    <xf numFmtId="0" fontId="5" fillId="0" borderId="66" xfId="0" applyFont="1" applyBorder="1" applyAlignment="1">
      <alignment horizontal="right" vertical="center"/>
    </xf>
    <xf numFmtId="0" fontId="5" fillId="0" borderId="64" xfId="0" applyFont="1" applyBorder="1" applyAlignment="1">
      <alignment horizontal="right" vertical="center"/>
    </xf>
    <xf numFmtId="0" fontId="5" fillId="0" borderId="28" xfId="0" applyFont="1" applyBorder="1" applyAlignment="1">
      <alignment vertical="center"/>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7" fillId="0" borderId="47" xfId="0" applyFont="1" applyBorder="1" applyAlignment="1">
      <alignment vertical="center" shrinkToFit="1"/>
    </xf>
    <xf numFmtId="0" fontId="7" fillId="0" borderId="47" xfId="0" applyFont="1" applyBorder="1" applyAlignment="1">
      <alignment horizontal="center" vertical="center"/>
    </xf>
    <xf numFmtId="0" fontId="5" fillId="0" borderId="60" xfId="0" applyFont="1" applyBorder="1" applyAlignment="1">
      <alignment horizontal="center" vertical="center"/>
    </xf>
    <xf numFmtId="0" fontId="5" fillId="0" borderId="6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67" xfId="0" applyFont="1" applyBorder="1" applyAlignment="1">
      <alignment horizontal="center" vertical="center"/>
    </xf>
    <xf numFmtId="0" fontId="5" fillId="0" borderId="65" xfId="0" applyFont="1" applyBorder="1" applyAlignment="1">
      <alignment horizontal="distributed" vertical="center"/>
    </xf>
    <xf numFmtId="0" fontId="5" fillId="0" borderId="4" xfId="0" applyFont="1" applyBorder="1" applyAlignment="1">
      <alignment horizontal="distributed" vertical="center"/>
    </xf>
    <xf numFmtId="0" fontId="5" fillId="0" borderId="11" xfId="0" applyFont="1" applyBorder="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3" fillId="0" borderId="0" xfId="0" applyFont="1" applyAlignment="1">
      <alignment vertical="center"/>
    </xf>
    <xf numFmtId="0" fontId="5" fillId="0" borderId="0" xfId="2" applyFont="1" applyAlignment="1">
      <alignment horizontal="center"/>
    </xf>
    <xf numFmtId="0" fontId="5" fillId="0" borderId="0" xfId="2" applyFont="1" applyAlignment="1">
      <alignment vertical="center"/>
    </xf>
    <xf numFmtId="0" fontId="5" fillId="0" borderId="0" xfId="0" applyFont="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3" xfId="0" applyBorder="1" applyAlignment="1">
      <alignment horizontal="center"/>
    </xf>
    <xf numFmtId="0" fontId="0" fillId="0" borderId="5"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1" xfId="0" applyBorder="1" applyAlignment="1">
      <alignment horizontal="distributed" vertical="center"/>
    </xf>
    <xf numFmtId="0" fontId="0" fillId="0" borderId="7" xfId="0" applyBorder="1"/>
    <xf numFmtId="0" fontId="0" fillId="0" borderId="66" xfId="0" applyBorder="1" applyAlignment="1">
      <alignment vertical="center"/>
    </xf>
    <xf numFmtId="0" fontId="33" fillId="0" borderId="46" xfId="0" applyFont="1" applyBorder="1" applyAlignment="1">
      <alignment horizontal="left" vertical="center"/>
    </xf>
    <xf numFmtId="0" fontId="33" fillId="0" borderId="35" xfId="0" applyFont="1" applyBorder="1" applyAlignment="1">
      <alignment horizontal="left" vertical="center"/>
    </xf>
    <xf numFmtId="0" fontId="4" fillId="0" borderId="21" xfId="0" applyFont="1" applyBorder="1" applyAlignment="1">
      <alignmen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11" fillId="4" borderId="41" xfId="0" applyFont="1" applyFill="1" applyBorder="1" applyAlignment="1">
      <alignment horizontal="center"/>
    </xf>
    <xf numFmtId="0" fontId="0" fillId="4" borderId="48" xfId="0" applyFill="1" applyBorder="1" applyAlignment="1">
      <alignment horizontal="center"/>
    </xf>
    <xf numFmtId="0" fontId="0" fillId="4" borderId="49" xfId="0" applyFill="1" applyBorder="1" applyAlignment="1">
      <alignment horizontal="center"/>
    </xf>
    <xf numFmtId="0" fontId="23" fillId="0" borderId="0" xfId="0" applyFont="1" applyAlignment="1">
      <alignment vertical="center" wrapText="1"/>
    </xf>
    <xf numFmtId="0" fontId="26" fillId="0" borderId="0" xfId="0" applyFont="1" applyAlignment="1">
      <alignment vertical="center" wrapText="1"/>
    </xf>
    <xf numFmtId="0" fontId="11" fillId="0" borderId="0" xfId="0" applyFont="1" applyAlignment="1">
      <alignment horizontal="left"/>
    </xf>
    <xf numFmtId="38" fontId="11" fillId="2" borderId="35" xfId="1" applyFont="1" applyFill="1" applyBorder="1" applyAlignment="1" applyProtection="1">
      <alignment horizontal="left" vertical="center"/>
      <protection locked="0"/>
    </xf>
    <xf numFmtId="38" fontId="11" fillId="2" borderId="36" xfId="1" applyFont="1" applyFill="1" applyBorder="1" applyAlignment="1" applyProtection="1">
      <alignment horizontal="left" vertical="center"/>
      <protection locked="0"/>
    </xf>
    <xf numFmtId="176" fontId="23" fillId="0" borderId="30" xfId="0" applyNumberFormat="1" applyFont="1" applyBorder="1" applyAlignment="1" applyProtection="1">
      <alignment horizontal="left" vertical="center"/>
      <protection locked="0"/>
    </xf>
    <xf numFmtId="176" fontId="23" fillId="0" borderId="35" xfId="0" applyNumberFormat="1" applyFont="1" applyBorder="1" applyAlignment="1" applyProtection="1">
      <alignment horizontal="left" vertical="center"/>
      <protection locked="0"/>
    </xf>
    <xf numFmtId="176" fontId="23" fillId="0" borderId="50" xfId="0" applyNumberFormat="1" applyFont="1" applyBorder="1" applyAlignment="1" applyProtection="1">
      <alignment horizontal="left" vertical="center"/>
      <protection locked="0"/>
    </xf>
    <xf numFmtId="179" fontId="23" fillId="0" borderId="30" xfId="0" applyNumberFormat="1" applyFont="1" applyBorder="1" applyAlignment="1" applyProtection="1">
      <alignment horizontal="left" vertical="center"/>
      <protection locked="0"/>
    </xf>
    <xf numFmtId="179" fontId="23" fillId="0" borderId="35" xfId="0" applyNumberFormat="1" applyFont="1" applyBorder="1" applyAlignment="1" applyProtection="1">
      <alignment horizontal="left" vertical="center"/>
      <protection locked="0"/>
    </xf>
    <xf numFmtId="179" fontId="23" fillId="0" borderId="50" xfId="0" applyNumberFormat="1" applyFont="1" applyBorder="1" applyAlignment="1" applyProtection="1">
      <alignment horizontal="left" vertical="center"/>
      <protection locked="0"/>
    </xf>
    <xf numFmtId="0" fontId="11" fillId="0" borderId="0" xfId="0" applyFont="1" applyAlignment="1">
      <alignment wrapText="1"/>
    </xf>
    <xf numFmtId="0" fontId="0" fillId="0" borderId="0" xfId="0" applyAlignment="1">
      <alignment wrapText="1"/>
    </xf>
    <xf numFmtId="0" fontId="11" fillId="2" borderId="35"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178" fontId="23" fillId="0" borderId="30" xfId="0" applyNumberFormat="1" applyFont="1" applyBorder="1" applyAlignment="1" applyProtection="1">
      <alignment horizontal="left" vertical="center"/>
      <protection locked="0"/>
    </xf>
    <xf numFmtId="178" fontId="23" fillId="0" borderId="35" xfId="0" applyNumberFormat="1" applyFont="1" applyBorder="1" applyAlignment="1" applyProtection="1">
      <alignment horizontal="left" vertical="center"/>
      <protection locked="0"/>
    </xf>
    <xf numFmtId="178" fontId="23" fillId="0" borderId="50" xfId="0" applyNumberFormat="1" applyFont="1" applyBorder="1" applyAlignment="1" applyProtection="1">
      <alignment horizontal="left" vertical="center"/>
      <protection locked="0"/>
    </xf>
    <xf numFmtId="176" fontId="23" fillId="0" borderId="44" xfId="0" applyNumberFormat="1" applyFont="1" applyBorder="1" applyAlignment="1" applyProtection="1">
      <alignment horizontal="left" vertical="center"/>
      <protection locked="0"/>
    </xf>
    <xf numFmtId="176" fontId="23" fillId="0" borderId="45" xfId="0" applyNumberFormat="1" applyFont="1" applyBorder="1" applyAlignment="1" applyProtection="1">
      <alignment horizontal="left" vertical="center"/>
      <protection locked="0"/>
    </xf>
    <xf numFmtId="57" fontId="11" fillId="2" borderId="35" xfId="0" applyNumberFormat="1" applyFont="1" applyFill="1" applyBorder="1" applyAlignment="1" applyProtection="1">
      <alignment horizontal="left" vertical="center"/>
      <protection locked="0"/>
    </xf>
    <xf numFmtId="178" fontId="23" fillId="0" borderId="43" xfId="0" applyNumberFormat="1" applyFont="1" applyBorder="1" applyAlignment="1" applyProtection="1">
      <alignment horizontal="left" vertical="center"/>
      <protection locked="0"/>
    </xf>
    <xf numFmtId="0" fontId="0" fillId="0" borderId="44" xfId="0" applyBorder="1" applyAlignment="1">
      <alignment horizontal="left" vertical="center"/>
    </xf>
    <xf numFmtId="0" fontId="0" fillId="0" borderId="45" xfId="0" applyBorder="1" applyAlignment="1">
      <alignment horizontal="left" vertical="center"/>
    </xf>
    <xf numFmtId="176" fontId="23" fillId="0" borderId="33" xfId="0" applyNumberFormat="1" applyFont="1" applyBorder="1" applyAlignment="1" applyProtection="1">
      <alignment horizontal="left" vertical="center"/>
      <protection locked="0"/>
    </xf>
    <xf numFmtId="176" fontId="23" fillId="0" borderId="39" xfId="0" applyNumberFormat="1" applyFont="1" applyBorder="1" applyAlignment="1" applyProtection="1">
      <alignment horizontal="left" vertical="center"/>
      <protection locked="0"/>
    </xf>
    <xf numFmtId="176" fontId="23" fillId="0" borderId="55" xfId="0" applyNumberFormat="1" applyFont="1" applyBorder="1" applyAlignment="1" applyProtection="1">
      <alignment horizontal="left" vertical="center"/>
      <protection locked="0"/>
    </xf>
    <xf numFmtId="178" fontId="11" fillId="2" borderId="35" xfId="1" applyNumberFormat="1" applyFont="1" applyFill="1" applyBorder="1" applyAlignment="1" applyProtection="1">
      <alignment horizontal="left" vertical="center"/>
      <protection locked="0"/>
    </xf>
    <xf numFmtId="178" fontId="11" fillId="2" borderId="36" xfId="1" applyNumberFormat="1" applyFont="1" applyFill="1" applyBorder="1" applyAlignment="1" applyProtection="1">
      <alignment horizontal="left" vertical="center"/>
      <protection locked="0"/>
    </xf>
    <xf numFmtId="38" fontId="11" fillId="0" borderId="39" xfId="1" applyFont="1" applyFill="1" applyBorder="1" applyAlignment="1" applyProtection="1">
      <alignment horizontal="left" vertical="center"/>
      <protection locked="0"/>
    </xf>
    <xf numFmtId="38" fontId="11" fillId="0" borderId="40" xfId="1" applyFont="1" applyFill="1" applyBorder="1" applyAlignment="1" applyProtection="1">
      <alignment horizontal="left" vertical="center"/>
      <protection locked="0"/>
    </xf>
    <xf numFmtId="0" fontId="12" fillId="0" borderId="44" xfId="0" applyFont="1" applyBorder="1" applyAlignment="1">
      <alignment horizontal="left" vertical="center"/>
    </xf>
    <xf numFmtId="0" fontId="12" fillId="0" borderId="45" xfId="0" applyFont="1" applyBorder="1" applyAlignment="1">
      <alignment horizontal="left" vertical="center"/>
    </xf>
    <xf numFmtId="176" fontId="23" fillId="0" borderId="32" xfId="0" applyNumberFormat="1" applyFont="1" applyBorder="1" applyAlignment="1" applyProtection="1">
      <alignment horizontal="left" vertical="center"/>
      <protection locked="0"/>
    </xf>
    <xf numFmtId="176" fontId="23" fillId="0" borderId="51" xfId="0" applyNumberFormat="1" applyFont="1" applyBorder="1" applyAlignment="1" applyProtection="1">
      <alignment horizontal="left" vertical="center"/>
      <protection locked="0"/>
    </xf>
    <xf numFmtId="176" fontId="23" fillId="0" borderId="53" xfId="0" applyNumberFormat="1" applyFont="1" applyBorder="1" applyAlignment="1" applyProtection="1">
      <alignment horizontal="left" vertical="center"/>
      <protection locked="0"/>
    </xf>
    <xf numFmtId="192" fontId="23" fillId="0" borderId="30" xfId="0" applyNumberFormat="1" applyFont="1" applyBorder="1" applyAlignment="1" applyProtection="1">
      <alignment horizontal="left" vertical="center"/>
      <protection locked="0"/>
    </xf>
    <xf numFmtId="192" fontId="23" fillId="0" borderId="35" xfId="0" applyNumberFormat="1" applyFont="1" applyBorder="1" applyAlignment="1" applyProtection="1">
      <alignment horizontal="left" vertical="center"/>
      <protection locked="0"/>
    </xf>
    <xf numFmtId="192" fontId="23" fillId="0" borderId="50" xfId="0" applyNumberFormat="1" applyFont="1" applyBorder="1" applyAlignment="1" applyProtection="1">
      <alignment horizontal="left" vertical="center"/>
      <protection locked="0"/>
    </xf>
    <xf numFmtId="0" fontId="11" fillId="0" borderId="0" xfId="0" applyFont="1" applyAlignment="1">
      <alignment horizontal="left" wrapText="1"/>
    </xf>
    <xf numFmtId="0" fontId="11" fillId="0" borderId="19" xfId="0" applyFont="1"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23" fillId="0" borderId="44" xfId="0" applyFont="1" applyBorder="1" applyAlignment="1" applyProtection="1">
      <alignment horizontal="left" vertical="center"/>
      <protection locked="0"/>
    </xf>
    <xf numFmtId="0" fontId="23" fillId="0" borderId="45" xfId="0" applyFont="1" applyBorder="1" applyAlignment="1" applyProtection="1">
      <alignment horizontal="left" vertical="center"/>
      <protection locked="0"/>
    </xf>
    <xf numFmtId="178" fontId="23" fillId="0" borderId="44" xfId="0" applyNumberFormat="1" applyFont="1" applyBorder="1" applyAlignment="1" applyProtection="1">
      <alignment horizontal="left" vertical="center"/>
      <protection locked="0"/>
    </xf>
    <xf numFmtId="178" fontId="23" fillId="0" borderId="45" xfId="0" applyNumberFormat="1" applyFont="1" applyBorder="1" applyAlignment="1" applyProtection="1">
      <alignment horizontal="left" vertical="center"/>
      <protection locked="0"/>
    </xf>
    <xf numFmtId="40" fontId="11" fillId="2" borderId="35" xfId="1" applyNumberFormat="1" applyFont="1" applyFill="1" applyBorder="1" applyAlignment="1" applyProtection="1">
      <alignment horizontal="left" vertical="center"/>
      <protection locked="0"/>
    </xf>
    <xf numFmtId="40" fontId="11" fillId="2" borderId="36" xfId="1" applyNumberFormat="1" applyFont="1" applyFill="1" applyBorder="1" applyAlignment="1" applyProtection="1">
      <alignment horizontal="left" vertical="center"/>
      <protection locked="0"/>
    </xf>
    <xf numFmtId="189" fontId="11" fillId="3" borderId="35" xfId="0" applyNumberFormat="1" applyFont="1" applyFill="1" applyBorder="1" applyAlignment="1" applyProtection="1">
      <alignment horizontal="left" vertical="center"/>
      <protection locked="0"/>
    </xf>
    <xf numFmtId="189" fontId="11" fillId="3" borderId="36" xfId="0" applyNumberFormat="1" applyFont="1" applyFill="1" applyBorder="1" applyAlignment="1" applyProtection="1">
      <alignment horizontal="left" vertical="center"/>
      <protection locked="0"/>
    </xf>
    <xf numFmtId="176" fontId="12" fillId="0" borderId="30" xfId="0" applyNumberFormat="1" applyFont="1" applyBorder="1" applyAlignment="1">
      <alignment horizontal="left" vertical="center"/>
    </xf>
    <xf numFmtId="176" fontId="12" fillId="0" borderId="35" xfId="0" applyNumberFormat="1" applyFont="1" applyBorder="1" applyAlignment="1">
      <alignment horizontal="left" vertical="center"/>
    </xf>
    <xf numFmtId="176" fontId="12" fillId="0" borderId="50" xfId="0" applyNumberFormat="1" applyFont="1" applyBorder="1" applyAlignment="1">
      <alignment horizontal="left" vertical="center"/>
    </xf>
    <xf numFmtId="0" fontId="11" fillId="0" borderId="15" xfId="0" applyFont="1" applyBorder="1" applyAlignment="1">
      <alignment horizontal="left" vertical="center"/>
    </xf>
    <xf numFmtId="0" fontId="11" fillId="0" borderId="34" xfId="0" applyFont="1" applyBorder="1" applyAlignment="1">
      <alignment horizontal="left" vertical="center"/>
    </xf>
    <xf numFmtId="0" fontId="12" fillId="0" borderId="29" xfId="0" applyFont="1" applyBorder="1" applyAlignment="1">
      <alignment horizontal="left" vertical="center"/>
    </xf>
    <xf numFmtId="0" fontId="12" fillId="0" borderId="15" xfId="0" applyFont="1" applyBorder="1" applyAlignment="1">
      <alignment horizontal="left" vertical="center"/>
    </xf>
    <xf numFmtId="0" fontId="12" fillId="0" borderId="17" xfId="0" applyFont="1" applyBorder="1" applyAlignment="1">
      <alignment horizontal="left" vertical="center"/>
    </xf>
    <xf numFmtId="57" fontId="12" fillId="0" borderId="44" xfId="0" applyNumberFormat="1" applyFont="1" applyBorder="1" applyAlignment="1">
      <alignment horizontal="left" vertical="center"/>
    </xf>
    <xf numFmtId="57" fontId="12" fillId="0" borderId="45" xfId="0" applyNumberFormat="1" applyFont="1" applyBorder="1" applyAlignment="1">
      <alignment horizontal="left" vertical="center"/>
    </xf>
    <xf numFmtId="176" fontId="7" fillId="0" borderId="0" xfId="1" applyNumberFormat="1" applyFont="1" applyFill="1" applyAlignment="1">
      <alignment vertical="center"/>
    </xf>
    <xf numFmtId="176" fontId="0" fillId="0" borderId="0" xfId="0" applyNumberForma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27" fillId="0" borderId="0" xfId="0" applyFont="1" applyAlignment="1">
      <alignment vertical="center"/>
    </xf>
    <xf numFmtId="0" fontId="1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189" fontId="7" fillId="0" borderId="0" xfId="1" applyNumberFormat="1" applyFont="1" applyFill="1" applyAlignment="1">
      <alignment vertical="center" shrinkToFit="1"/>
    </xf>
    <xf numFmtId="189" fontId="0" fillId="0" borderId="0" xfId="0" applyNumberFormat="1" applyAlignment="1">
      <alignment vertical="center" shrinkToFit="1"/>
    </xf>
    <xf numFmtId="0" fontId="7"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15" fillId="0" borderId="0" xfId="0" applyFont="1" applyAlignment="1">
      <alignment vertical="center" wrapText="1"/>
    </xf>
    <xf numFmtId="0" fontId="10" fillId="0" borderId="0" xfId="0" applyFont="1" applyAlignment="1">
      <alignment vertical="center"/>
    </xf>
    <xf numFmtId="176" fontId="7" fillId="0" borderId="0" xfId="0" applyNumberFormat="1" applyFont="1" applyAlignment="1">
      <alignment horizontal="center" vertical="center"/>
    </xf>
    <xf numFmtId="38" fontId="7" fillId="0" borderId="0" xfId="1" applyFont="1" applyFill="1" applyAlignment="1">
      <alignment horizontal="center" vertical="center"/>
    </xf>
    <xf numFmtId="0" fontId="27" fillId="0" borderId="0" xfId="0" applyFont="1" applyAlignment="1">
      <alignment horizontal="center" vertical="center"/>
    </xf>
    <xf numFmtId="0" fontId="28" fillId="0" borderId="0" xfId="0" applyFont="1" applyAlignment="1">
      <alignment vertical="center"/>
    </xf>
    <xf numFmtId="38" fontId="11" fillId="0" borderId="0" xfId="1" applyFont="1" applyFill="1" applyAlignment="1">
      <alignment horizontal="center" vertical="center"/>
    </xf>
    <xf numFmtId="38" fontId="0" fillId="0" borderId="0" xfId="0" applyNumberFormat="1" applyAlignment="1">
      <alignment horizontal="center" vertical="center"/>
    </xf>
    <xf numFmtId="0" fontId="7" fillId="0" borderId="0" xfId="0" applyFont="1" applyAlignment="1">
      <alignment horizontal="center" vertical="center" shrinkToFit="1"/>
    </xf>
    <xf numFmtId="0" fontId="0" fillId="0" borderId="0" xfId="0" applyAlignment="1">
      <alignment vertical="center" shrinkToFit="1"/>
    </xf>
    <xf numFmtId="0" fontId="27" fillId="0" borderId="0" xfId="0" applyFont="1" applyAlignment="1">
      <alignment horizontal="center" vertical="center" shrinkToFit="1"/>
    </xf>
    <xf numFmtId="0" fontId="28" fillId="0" borderId="0" xfId="0" applyFont="1" applyAlignment="1">
      <alignment vertical="center" shrinkToFit="1"/>
    </xf>
    <xf numFmtId="0" fontId="7" fillId="0" borderId="0" xfId="0" applyFont="1" applyAlignment="1">
      <alignment horizontal="left" vertical="center" shrinkToFit="1"/>
    </xf>
    <xf numFmtId="0" fontId="0" fillId="0" borderId="0" xfId="0" applyAlignment="1">
      <alignment horizontal="left" vertical="center" shrinkToFit="1"/>
    </xf>
    <xf numFmtId="190" fontId="7" fillId="0" borderId="0" xfId="1" applyNumberFormat="1" applyFont="1" applyFill="1" applyAlignment="1">
      <alignment horizontal="center" vertical="center" shrinkToFit="1"/>
    </xf>
    <xf numFmtId="190" fontId="0" fillId="0" borderId="0" xfId="0" applyNumberFormat="1" applyAlignment="1">
      <alignment horizontal="center" vertical="center" shrinkToFit="1"/>
    </xf>
    <xf numFmtId="176" fontId="4" fillId="0" borderId="0" xfId="0" applyNumberFormat="1" applyFont="1" applyAlignment="1">
      <alignment horizontal="center" vertical="center"/>
    </xf>
    <xf numFmtId="176" fontId="15" fillId="0" borderId="0" xfId="0" applyNumberFormat="1" applyFont="1" applyAlignment="1">
      <alignment horizontal="center" vertical="center"/>
    </xf>
    <xf numFmtId="176" fontId="0" fillId="0" borderId="0" xfId="0" applyNumberFormat="1" applyAlignment="1">
      <alignment horizontal="center" vertical="center"/>
    </xf>
    <xf numFmtId="38" fontId="7" fillId="0" borderId="0" xfId="0" applyNumberFormat="1" applyFont="1" applyAlignment="1">
      <alignment horizontal="center" vertical="center"/>
    </xf>
    <xf numFmtId="0" fontId="16" fillId="0" borderId="0" xfId="0" applyFont="1" applyAlignment="1">
      <alignment vertical="center"/>
    </xf>
    <xf numFmtId="0" fontId="4" fillId="0" borderId="0" xfId="0" applyFont="1" applyAlignment="1">
      <alignment horizontal="center" vertical="center"/>
    </xf>
    <xf numFmtId="0" fontId="15" fillId="0" borderId="0" xfId="0" applyFont="1" applyAlignment="1">
      <alignment vertical="center"/>
    </xf>
    <xf numFmtId="0" fontId="7" fillId="0" borderId="4" xfId="0" applyFont="1" applyBorder="1" applyAlignment="1">
      <alignment vertical="center" shrinkToFit="1"/>
    </xf>
    <xf numFmtId="0" fontId="0" fillId="0" borderId="4" xfId="0" applyBorder="1" applyAlignment="1">
      <alignment vertical="center" shrinkToFit="1"/>
    </xf>
    <xf numFmtId="176" fontId="7" fillId="0" borderId="4" xfId="0" applyNumberFormat="1" applyFont="1" applyBorder="1" applyAlignment="1">
      <alignment horizontal="center" vertical="center" shrinkToFit="1"/>
    </xf>
    <xf numFmtId="0" fontId="0" fillId="0" borderId="4" xfId="0" applyBorder="1" applyAlignment="1">
      <alignment horizontal="center" vertical="center" shrinkToFit="1"/>
    </xf>
    <xf numFmtId="0" fontId="16" fillId="0" borderId="18" xfId="0" applyFont="1" applyBorder="1" applyAlignment="1">
      <alignment horizontal="center" vertical="center"/>
    </xf>
    <xf numFmtId="0" fontId="22" fillId="0" borderId="18" xfId="0" applyFont="1" applyBorder="1" applyAlignment="1">
      <alignment horizontal="center" vertical="center"/>
    </xf>
    <xf numFmtId="179" fontId="16" fillId="0" borderId="18" xfId="0" applyNumberFormat="1" applyFont="1" applyBorder="1" applyAlignment="1">
      <alignment horizontal="center" vertical="center" shrinkToFit="1"/>
    </xf>
    <xf numFmtId="179" fontId="0" fillId="0" borderId="18" xfId="0" applyNumberFormat="1" applyBorder="1" applyAlignment="1">
      <alignment horizontal="center" vertical="center" shrinkToFit="1"/>
    </xf>
    <xf numFmtId="191" fontId="5" fillId="0" borderId="28" xfId="3" quotePrefix="1" applyNumberFormat="1" applyFont="1" applyBorder="1" applyAlignment="1">
      <alignment horizontal="right" vertical="center" wrapText="1"/>
    </xf>
    <xf numFmtId="191" fontId="5" fillId="0" borderId="65" xfId="3" applyNumberFormat="1" applyFont="1" applyBorder="1" applyAlignment="1">
      <alignment horizontal="right" vertical="center" wrapText="1"/>
    </xf>
    <xf numFmtId="191" fontId="5" fillId="0" borderId="67" xfId="3" applyNumberFormat="1" applyFont="1" applyBorder="1" applyAlignment="1">
      <alignment horizontal="right" vertical="center" wrapText="1"/>
    </xf>
    <xf numFmtId="191" fontId="5" fillId="0" borderId="2" xfId="3" applyNumberFormat="1" applyFont="1" applyBorder="1" applyAlignment="1">
      <alignment horizontal="right" vertical="center" wrapText="1"/>
    </xf>
    <xf numFmtId="191" fontId="5" fillId="0" borderId="0" xfId="3" applyNumberFormat="1" applyFont="1" applyAlignment="1">
      <alignment horizontal="right" vertical="center" wrapText="1"/>
    </xf>
    <xf numFmtId="191" fontId="5" fillId="0" borderId="5" xfId="3" applyNumberFormat="1" applyFont="1" applyBorder="1" applyAlignment="1">
      <alignment horizontal="right" vertical="center" wrapText="1"/>
    </xf>
    <xf numFmtId="191" fontId="5" fillId="0" borderId="3" xfId="3" applyNumberFormat="1" applyFont="1" applyBorder="1" applyAlignment="1">
      <alignment horizontal="right" vertical="center" wrapText="1"/>
    </xf>
    <xf numFmtId="191" fontId="5" fillId="0" borderId="4" xfId="3" applyNumberFormat="1" applyFont="1" applyBorder="1" applyAlignment="1">
      <alignment horizontal="right" vertical="center" wrapText="1"/>
    </xf>
    <xf numFmtId="191" fontId="5" fillId="0" borderId="6" xfId="3" applyNumberFormat="1" applyFont="1" applyBorder="1" applyAlignment="1">
      <alignment horizontal="right" vertical="center" wrapText="1"/>
    </xf>
    <xf numFmtId="191" fontId="5" fillId="0" borderId="47" xfId="3" applyNumberFormat="1" applyFont="1" applyBorder="1" applyAlignment="1">
      <alignment vertical="center" wrapText="1"/>
    </xf>
    <xf numFmtId="191" fontId="5" fillId="0" borderId="47" xfId="3" applyNumberFormat="1" applyFont="1" applyBorder="1" applyAlignment="1">
      <alignment horizontal="center" vertical="center"/>
    </xf>
    <xf numFmtId="191" fontId="5" fillId="0" borderId="47" xfId="3" applyNumberFormat="1" applyFont="1" applyBorder="1">
      <alignment vertical="center"/>
    </xf>
    <xf numFmtId="191" fontId="5" fillId="0" borderId="58" xfId="3" applyNumberFormat="1" applyFont="1" applyBorder="1" applyAlignment="1">
      <alignment vertical="center" wrapText="1"/>
    </xf>
    <xf numFmtId="191" fontId="5" fillId="0" borderId="47" xfId="3" applyNumberFormat="1" applyFont="1" applyBorder="1" applyAlignment="1">
      <alignment horizontal="justify" vertical="center" wrapText="1"/>
    </xf>
    <xf numFmtId="191" fontId="5" fillId="0" borderId="47" xfId="3" applyNumberFormat="1" applyFont="1" applyBorder="1" applyAlignment="1">
      <alignment horizontal="justify" vertical="center"/>
    </xf>
    <xf numFmtId="191" fontId="5" fillId="0" borderId="58" xfId="3" applyNumberFormat="1" applyFont="1" applyBorder="1">
      <alignment vertical="center"/>
    </xf>
    <xf numFmtId="191" fontId="5" fillId="0" borderId="28" xfId="3" applyNumberFormat="1" applyFont="1" applyBorder="1" applyAlignment="1">
      <alignment horizontal="center" vertical="center" wrapText="1"/>
    </xf>
    <xf numFmtId="191" fontId="5" fillId="0" borderId="65" xfId="3" applyNumberFormat="1" applyFont="1" applyBorder="1" applyAlignment="1">
      <alignment horizontal="center" vertical="center" wrapText="1"/>
    </xf>
    <xf numFmtId="191" fontId="5" fillId="0" borderId="2" xfId="3" applyNumberFormat="1" applyFont="1" applyBorder="1" applyAlignment="1">
      <alignment horizontal="center" vertical="center" wrapText="1"/>
    </xf>
    <xf numFmtId="191" fontId="5" fillId="0" borderId="0" xfId="3" applyNumberFormat="1" applyFont="1" applyAlignment="1">
      <alignment horizontal="center" vertical="center" wrapText="1"/>
    </xf>
    <xf numFmtId="191" fontId="5" fillId="0" borderId="3" xfId="3" applyNumberFormat="1" applyFont="1" applyBorder="1" applyAlignment="1">
      <alignment horizontal="center" vertical="center" wrapText="1"/>
    </xf>
    <xf numFmtId="191" fontId="5" fillId="0" borderId="4" xfId="3" applyNumberFormat="1" applyFont="1" applyBorder="1" applyAlignment="1">
      <alignment horizontal="center" vertical="center" wrapText="1"/>
    </xf>
    <xf numFmtId="191" fontId="5" fillId="0" borderId="67" xfId="3" applyNumberFormat="1" applyFont="1" applyBorder="1" applyAlignment="1">
      <alignment horizontal="center" vertical="center" wrapText="1"/>
    </xf>
    <xf numFmtId="191" fontId="5" fillId="0" borderId="5" xfId="3" applyNumberFormat="1" applyFont="1" applyBorder="1" applyAlignment="1">
      <alignment horizontal="center" vertical="center" wrapText="1"/>
    </xf>
    <xf numFmtId="191" fontId="5" fillId="0" borderId="6" xfId="3" applyNumberFormat="1" applyFont="1" applyBorder="1" applyAlignment="1">
      <alignment horizontal="center" vertical="center" wrapText="1"/>
    </xf>
    <xf numFmtId="191" fontId="5" fillId="0" borderId="49" xfId="3" applyNumberFormat="1" applyFont="1" applyBorder="1">
      <alignment vertical="center"/>
    </xf>
    <xf numFmtId="191" fontId="5" fillId="0" borderId="47" xfId="3" applyNumberFormat="1" applyFont="1" applyBorder="1" applyAlignment="1">
      <alignment vertical="top" wrapText="1"/>
    </xf>
    <xf numFmtId="191" fontId="5" fillId="0" borderId="47" xfId="3" applyNumberFormat="1" applyFont="1" applyBorder="1" applyAlignment="1">
      <alignment vertical="top"/>
    </xf>
    <xf numFmtId="191" fontId="5" fillId="0" borderId="0" xfId="3" applyNumberFormat="1"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xf>
    <xf numFmtId="0" fontId="0" fillId="0" borderId="0" xfId="0" applyAlignment="1">
      <alignment horizontal="left" vertical="center"/>
    </xf>
    <xf numFmtId="58" fontId="5" fillId="0" borderId="0" xfId="3" applyNumberFormat="1" applyFont="1" applyAlignment="1">
      <alignment horizontal="left" vertical="center"/>
    </xf>
    <xf numFmtId="191" fontId="5" fillId="0" borderId="0" xfId="3" applyNumberFormat="1" applyFont="1" applyAlignment="1">
      <alignment horizontal="distributed" vertical="center"/>
    </xf>
    <xf numFmtId="0" fontId="0" fillId="0" borderId="0" xfId="0" applyAlignment="1">
      <alignment horizontal="distributed" vertical="center"/>
    </xf>
    <xf numFmtId="191" fontId="5" fillId="0" borderId="47" xfId="3" applyNumberFormat="1" applyFont="1" applyBorder="1" applyAlignment="1">
      <alignment horizontal="center" vertical="center" wrapText="1"/>
    </xf>
    <xf numFmtId="191" fontId="5" fillId="0" borderId="47" xfId="3" applyNumberFormat="1" applyFont="1" applyBorder="1" applyAlignment="1">
      <alignment horizontal="distributed" vertical="center"/>
    </xf>
    <xf numFmtId="191" fontId="5" fillId="0" borderId="0" xfId="3" applyNumberFormat="1" applyFont="1">
      <alignment vertical="center"/>
    </xf>
    <xf numFmtId="191" fontId="5" fillId="0" borderId="47" xfId="3" applyNumberFormat="1" applyFont="1" applyBorder="1" applyAlignment="1">
      <alignment horizontal="distributed" vertical="center" wrapText="1"/>
    </xf>
    <xf numFmtId="191" fontId="21" fillId="0" borderId="0" xfId="3" applyNumberFormat="1" applyFont="1" applyAlignment="1">
      <alignment horizontal="center" vertical="center"/>
    </xf>
    <xf numFmtId="0" fontId="20" fillId="0" borderId="0" xfId="0" applyFont="1" applyAlignment="1">
      <alignment vertical="center"/>
    </xf>
    <xf numFmtId="191" fontId="5" fillId="0" borderId="58" xfId="3" applyNumberFormat="1" applyFont="1" applyBorder="1" applyAlignment="1">
      <alignment horizontal="distributed" vertical="center" wrapText="1"/>
    </xf>
    <xf numFmtId="191" fontId="29" fillId="0" borderId="28" xfId="3" applyNumberFormat="1" applyFont="1" applyBorder="1" applyAlignment="1">
      <alignment horizontal="center" vertical="center" wrapText="1"/>
    </xf>
    <xf numFmtId="191" fontId="29" fillId="0" borderId="65" xfId="3" applyNumberFormat="1" applyFont="1" applyBorder="1" applyAlignment="1">
      <alignment horizontal="center" vertical="center" wrapText="1"/>
    </xf>
    <xf numFmtId="191" fontId="29" fillId="0" borderId="67" xfId="3" applyNumberFormat="1" applyFont="1" applyBorder="1" applyAlignment="1">
      <alignment horizontal="center" vertical="center" wrapText="1"/>
    </xf>
    <xf numFmtId="191" fontId="29" fillId="0" borderId="2" xfId="3" applyNumberFormat="1" applyFont="1" applyBorder="1" applyAlignment="1">
      <alignment horizontal="center" vertical="center" wrapText="1"/>
    </xf>
    <xf numFmtId="191" fontId="29" fillId="0" borderId="0" xfId="3" applyNumberFormat="1" applyFont="1" applyAlignment="1">
      <alignment horizontal="center" vertical="center" wrapText="1"/>
    </xf>
    <xf numFmtId="191" fontId="29" fillId="0" borderId="5" xfId="3" applyNumberFormat="1" applyFont="1" applyBorder="1" applyAlignment="1">
      <alignment horizontal="center" vertical="center" wrapText="1"/>
    </xf>
    <xf numFmtId="191" fontId="29" fillId="0" borderId="3" xfId="3" applyNumberFormat="1" applyFont="1" applyBorder="1" applyAlignment="1">
      <alignment horizontal="center" vertical="center" wrapText="1"/>
    </xf>
    <xf numFmtId="191" fontId="29" fillId="0" borderId="4" xfId="3" applyNumberFormat="1" applyFont="1" applyBorder="1" applyAlignment="1">
      <alignment horizontal="center" vertical="center" wrapText="1"/>
    </xf>
    <xf numFmtId="191" fontId="29" fillId="0" borderId="6" xfId="3" applyNumberFormat="1" applyFont="1" applyBorder="1" applyAlignment="1">
      <alignment horizontal="center" vertical="center" wrapText="1"/>
    </xf>
    <xf numFmtId="191" fontId="30" fillId="4" borderId="0" xfId="3" applyNumberFormat="1" applyFont="1" applyFill="1" applyAlignment="1">
      <alignment vertical="center" wrapText="1"/>
    </xf>
    <xf numFmtId="0" fontId="31" fillId="0" borderId="0" xfId="0" applyFont="1" applyAlignment="1">
      <alignment vertical="center"/>
    </xf>
    <xf numFmtId="193" fontId="5" fillId="0" borderId="65" xfId="0" applyNumberFormat="1" applyFont="1" applyBorder="1" applyAlignment="1">
      <alignment horizontal="center" vertical="center"/>
    </xf>
    <xf numFmtId="0" fontId="5" fillId="0" borderId="65" xfId="0" applyFont="1" applyBorder="1" applyAlignment="1">
      <alignment horizontal="center" vertical="center"/>
    </xf>
    <xf numFmtId="0" fontId="5" fillId="0" borderId="67"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193" fontId="5" fillId="0" borderId="0" xfId="0" applyNumberFormat="1" applyFont="1" applyAlignment="1">
      <alignment horizontal="center" vertical="distributed"/>
    </xf>
    <xf numFmtId="0" fontId="5" fillId="0" borderId="0" xfId="0" applyFont="1" applyAlignment="1">
      <alignment horizontal="center" vertical="distributed"/>
    </xf>
    <xf numFmtId="0" fontId="5" fillId="0" borderId="5" xfId="0" applyFont="1" applyBorder="1" applyAlignment="1">
      <alignment horizontal="center" vertical="distributed"/>
    </xf>
    <xf numFmtId="0" fontId="5" fillId="0" borderId="4" xfId="0" applyFont="1" applyBorder="1" applyAlignment="1">
      <alignment horizontal="center" vertical="distributed"/>
    </xf>
    <xf numFmtId="0" fontId="5" fillId="0" borderId="6" xfId="0" applyFont="1" applyBorder="1" applyAlignment="1">
      <alignment horizontal="center" vertical="distributed"/>
    </xf>
    <xf numFmtId="193" fontId="5" fillId="0" borderId="28" xfId="3" applyNumberFormat="1" applyFont="1" applyBorder="1" applyAlignment="1">
      <alignment horizontal="distributed" vertical="distributed"/>
    </xf>
    <xf numFmtId="0" fontId="0" fillId="0" borderId="65" xfId="0" applyBorder="1" applyAlignment="1">
      <alignment horizontal="distributed" vertical="distributed"/>
    </xf>
    <xf numFmtId="0" fontId="0" fillId="0" borderId="2" xfId="0" applyBorder="1" applyAlignment="1">
      <alignment horizontal="distributed" vertical="distributed"/>
    </xf>
    <xf numFmtId="0" fontId="0" fillId="0" borderId="0" xfId="0" applyAlignment="1">
      <alignment horizontal="distributed" vertical="distributed"/>
    </xf>
    <xf numFmtId="193" fontId="5" fillId="0" borderId="2" xfId="3" applyNumberFormat="1" applyFont="1" applyBorder="1" applyAlignment="1">
      <alignment horizontal="distributed" vertical="distributed"/>
    </xf>
    <xf numFmtId="0" fontId="0" fillId="0" borderId="3" xfId="0" applyBorder="1" applyAlignment="1">
      <alignment horizontal="distributed" vertical="distributed"/>
    </xf>
    <xf numFmtId="0" fontId="0" fillId="0" borderId="4" xfId="0" applyBorder="1" applyAlignment="1">
      <alignment horizontal="distributed" vertical="distributed"/>
    </xf>
    <xf numFmtId="191" fontId="5" fillId="0" borderId="58" xfId="3" applyNumberFormat="1" applyFont="1" applyBorder="1" applyAlignment="1">
      <alignment horizontal="center" vertical="center" wrapText="1"/>
    </xf>
    <xf numFmtId="191" fontId="5" fillId="0" borderId="26" xfId="3" applyNumberFormat="1" applyFont="1" applyBorder="1" applyAlignment="1">
      <alignment horizontal="center" vertical="center" wrapText="1"/>
    </xf>
    <xf numFmtId="191" fontId="5" fillId="0" borderId="25" xfId="3" applyNumberFormat="1" applyFont="1" applyBorder="1" applyAlignment="1">
      <alignment horizontal="center" vertical="center" wrapText="1"/>
    </xf>
    <xf numFmtId="38" fontId="20" fillId="0" borderId="28" xfId="1" applyFont="1" applyBorder="1" applyAlignment="1">
      <alignment horizontal="center" vertical="center" wrapText="1"/>
    </xf>
    <xf numFmtId="38" fontId="20" fillId="0" borderId="65" xfId="1" applyFont="1" applyBorder="1" applyAlignment="1">
      <alignment horizontal="center" vertical="center" wrapText="1"/>
    </xf>
    <xf numFmtId="38" fontId="20" fillId="0" borderId="67" xfId="1" applyFont="1" applyBorder="1" applyAlignment="1">
      <alignment horizontal="center" vertical="center" wrapText="1"/>
    </xf>
    <xf numFmtId="38" fontId="20" fillId="0" borderId="2" xfId="1" applyFont="1" applyBorder="1" applyAlignment="1">
      <alignment horizontal="center" vertical="center" wrapText="1"/>
    </xf>
    <xf numFmtId="38" fontId="20" fillId="0" borderId="0" xfId="1" applyFont="1" applyBorder="1" applyAlignment="1">
      <alignment horizontal="center" vertical="center" wrapText="1"/>
    </xf>
    <xf numFmtId="38" fontId="20" fillId="0" borderId="5" xfId="1" applyFont="1" applyBorder="1" applyAlignment="1">
      <alignment horizontal="center" vertical="center" wrapText="1"/>
    </xf>
    <xf numFmtId="38" fontId="20" fillId="0" borderId="3" xfId="1" applyFont="1" applyBorder="1" applyAlignment="1">
      <alignment horizontal="center" vertical="center" wrapText="1"/>
    </xf>
    <xf numFmtId="38" fontId="20" fillId="0" borderId="4" xfId="1" applyFont="1" applyBorder="1" applyAlignment="1">
      <alignment horizontal="center" vertical="center" wrapText="1"/>
    </xf>
    <xf numFmtId="38" fontId="20" fillId="0" borderId="6" xfId="1" applyFont="1" applyBorder="1" applyAlignment="1">
      <alignment horizontal="center" vertical="center" wrapText="1"/>
    </xf>
    <xf numFmtId="191" fontId="5" fillId="0" borderId="28" xfId="3" applyNumberFormat="1" applyFont="1" applyBorder="1" applyAlignment="1">
      <alignment vertical="center" wrapText="1"/>
    </xf>
    <xf numFmtId="191" fontId="5" fillId="0" borderId="65" xfId="3" applyNumberFormat="1" applyFont="1" applyBorder="1" applyAlignment="1">
      <alignment vertical="center" wrapText="1"/>
    </xf>
    <xf numFmtId="191" fontId="5" fillId="0" borderId="67" xfId="3" applyNumberFormat="1" applyFont="1" applyBorder="1" applyAlignment="1">
      <alignment vertical="center" wrapText="1"/>
    </xf>
    <xf numFmtId="191" fontId="5" fillId="0" borderId="2" xfId="3" applyNumberFormat="1" applyFont="1" applyBorder="1" applyAlignment="1">
      <alignment vertical="center" wrapText="1"/>
    </xf>
    <xf numFmtId="191" fontId="5" fillId="0" borderId="0" xfId="3" applyNumberFormat="1" applyFont="1" applyAlignment="1">
      <alignment vertical="center" wrapText="1"/>
    </xf>
    <xf numFmtId="191" fontId="5" fillId="0" borderId="5" xfId="3" applyNumberFormat="1" applyFont="1" applyBorder="1" applyAlignment="1">
      <alignment vertical="center" wrapText="1"/>
    </xf>
    <xf numFmtId="191" fontId="5" fillId="0" borderId="3" xfId="3" applyNumberFormat="1" applyFont="1" applyBorder="1" applyAlignment="1">
      <alignment vertical="center" wrapText="1"/>
    </xf>
    <xf numFmtId="191" fontId="5" fillId="0" borderId="4" xfId="3" applyNumberFormat="1" applyFont="1" applyBorder="1" applyAlignment="1">
      <alignment vertical="center" wrapText="1"/>
    </xf>
    <xf numFmtId="191" fontId="5" fillId="0" borderId="6" xfId="3" applyNumberFormat="1" applyFont="1" applyBorder="1" applyAlignment="1">
      <alignment vertical="center" wrapText="1"/>
    </xf>
    <xf numFmtId="191" fontId="29" fillId="0" borderId="58" xfId="3" applyNumberFormat="1" applyFont="1" applyBorder="1" applyAlignment="1">
      <alignment horizontal="center" vertical="center" wrapText="1"/>
    </xf>
    <xf numFmtId="191" fontId="29" fillId="0" borderId="26" xfId="3" applyNumberFormat="1" applyFont="1" applyBorder="1" applyAlignment="1">
      <alignment horizontal="center" vertical="center" wrapText="1"/>
    </xf>
    <xf numFmtId="191" fontId="29" fillId="0" borderId="25" xfId="3" applyNumberFormat="1" applyFont="1" applyBorder="1" applyAlignment="1">
      <alignment horizontal="center" vertical="center" wrapText="1"/>
    </xf>
    <xf numFmtId="0" fontId="5" fillId="0" borderId="60" xfId="0" applyFont="1" applyBorder="1" applyAlignment="1">
      <alignment horizontal="center" vertical="center"/>
    </xf>
    <xf numFmtId="0" fontId="5" fillId="0" borderId="63" xfId="0" applyFont="1" applyBorder="1" applyAlignment="1">
      <alignment horizontal="center" vertical="center"/>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2" xfId="0" applyFont="1" applyBorder="1" applyAlignment="1">
      <alignment horizontal="left" vertical="center" wrapText="1" indent="1"/>
    </xf>
    <xf numFmtId="0" fontId="5" fillId="0" borderId="60" xfId="0" applyFont="1" applyBorder="1" applyAlignment="1">
      <alignment horizontal="left" vertical="center" wrapText="1" indent="1"/>
    </xf>
    <xf numFmtId="0" fontId="5" fillId="0" borderId="6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0" xfId="0" applyFont="1" applyAlignment="1">
      <alignment horizontal="left" vertical="center" wrapText="1" indent="1"/>
    </xf>
    <xf numFmtId="0" fontId="5" fillId="0" borderId="1"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9" xfId="0" applyFont="1" applyBorder="1" applyAlignment="1">
      <alignment horizontal="left" vertical="center" wrapText="1" indent="1"/>
    </xf>
    <xf numFmtId="0" fontId="6" fillId="0" borderId="0" xfId="0" applyFont="1" applyAlignment="1">
      <alignment horizontal="distributed" vertical="center" wrapText="1"/>
    </xf>
    <xf numFmtId="0" fontId="6" fillId="0" borderId="0" xfId="0" applyFont="1" applyAlignment="1">
      <alignment horizontal="distributed" vertical="center"/>
    </xf>
    <xf numFmtId="0" fontId="3" fillId="0" borderId="59" xfId="0" applyFont="1" applyBorder="1" applyAlignment="1">
      <alignment horizontal="center" vertical="center" textRotation="255" shrinkToFit="1"/>
    </xf>
    <xf numFmtId="0" fontId="3" fillId="0" borderId="60" xfId="0" applyFont="1" applyBorder="1" applyAlignment="1">
      <alignment horizontal="center" vertical="center" textRotation="255" shrinkToFit="1"/>
    </xf>
    <xf numFmtId="0" fontId="3" fillId="0" borderId="61"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62" xfId="0" applyFont="1" applyBorder="1" applyAlignment="1">
      <alignment vertical="top"/>
    </xf>
    <xf numFmtId="0" fontId="5" fillId="0" borderId="60" xfId="0" applyFont="1" applyBorder="1" applyAlignment="1">
      <alignment vertical="top"/>
    </xf>
    <xf numFmtId="0" fontId="5" fillId="0" borderId="2" xfId="0" applyFont="1" applyBorder="1" applyAlignment="1">
      <alignment vertical="top"/>
    </xf>
    <xf numFmtId="0" fontId="5" fillId="0" borderId="0" xfId="0" applyFont="1" applyAlignment="1">
      <alignment vertical="top"/>
    </xf>
    <xf numFmtId="3" fontId="0" fillId="0" borderId="60" xfId="0" applyNumberFormat="1" applyBorder="1" applyAlignment="1">
      <alignment horizontal="right" vertical="center"/>
    </xf>
    <xf numFmtId="0" fontId="0" fillId="0" borderId="60" xfId="0" applyBorder="1" applyAlignment="1">
      <alignment horizontal="right" vertical="center"/>
    </xf>
    <xf numFmtId="0" fontId="0" fillId="0" borderId="0" xfId="0" applyAlignment="1">
      <alignment horizontal="right" vertical="center"/>
    </xf>
    <xf numFmtId="0" fontId="5" fillId="0" borderId="0" xfId="0" applyFont="1" applyAlignment="1">
      <alignment horizontal="distributed"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distributed"/>
    </xf>
    <xf numFmtId="0" fontId="5" fillId="0" borderId="2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65"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5" fillId="0" borderId="65" xfId="0" applyFont="1" applyBorder="1" applyAlignment="1">
      <alignment horizontal="distributed" vertical="center"/>
    </xf>
    <xf numFmtId="0" fontId="5" fillId="0" borderId="4" xfId="0" applyFont="1" applyBorder="1" applyAlignment="1">
      <alignment horizontal="distributed" vertical="center"/>
    </xf>
    <xf numFmtId="0" fontId="0" fillId="0" borderId="2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5" fillId="0" borderId="28"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64" xfId="0" applyFont="1" applyBorder="1" applyAlignment="1">
      <alignment horizontal="left" vertical="center" wrapText="1"/>
    </xf>
    <xf numFmtId="0" fontId="0" fillId="0" borderId="65" xfId="0" applyBorder="1" applyAlignment="1">
      <alignment horizontal="left" vertical="center" wrapText="1"/>
    </xf>
    <xf numFmtId="0" fontId="0" fillId="0" borderId="67"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76" fontId="5" fillId="0" borderId="28" xfId="0" applyNumberFormat="1" applyFont="1" applyBorder="1" applyAlignment="1">
      <alignment horizontal="right" vertical="center"/>
    </xf>
    <xf numFmtId="176" fontId="5" fillId="0" borderId="65"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0" fontId="5" fillId="0" borderId="65"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189" fontId="5" fillId="0" borderId="28" xfId="0" applyNumberFormat="1" applyFont="1" applyBorder="1" applyAlignment="1">
      <alignment horizontal="right" vertical="center"/>
    </xf>
    <xf numFmtId="0" fontId="0" fillId="0" borderId="65" xfId="0" applyBorder="1" applyAlignment="1">
      <alignment horizontal="right" vertical="center"/>
    </xf>
    <xf numFmtId="0" fontId="0" fillId="0" borderId="65" xfId="0" applyBorder="1" applyAlignment="1">
      <alignmen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4" xfId="0" applyBorder="1" applyAlignment="1">
      <alignment vertical="center"/>
    </xf>
    <xf numFmtId="189" fontId="7" fillId="0" borderId="65" xfId="0" applyNumberFormat="1" applyFont="1" applyBorder="1" applyAlignment="1">
      <alignment horizontal="left" vertical="center"/>
    </xf>
    <xf numFmtId="0" fontId="7" fillId="0" borderId="65" xfId="0" applyFont="1" applyBorder="1" applyAlignment="1">
      <alignment horizontal="left" vertical="center"/>
    </xf>
    <xf numFmtId="0" fontId="7" fillId="0" borderId="4" xfId="0" applyFont="1" applyBorder="1" applyAlignment="1">
      <alignment horizontal="left" vertical="center"/>
    </xf>
    <xf numFmtId="0" fontId="3" fillId="0" borderId="0" xfId="0" applyFont="1" applyAlignment="1">
      <alignment vertical="center"/>
    </xf>
    <xf numFmtId="0" fontId="5" fillId="0" borderId="0" xfId="0" applyFont="1" applyAlignment="1">
      <alignment horizontal="left" vertical="center" indent="1" shrinkToFit="1"/>
    </xf>
    <xf numFmtId="0" fontId="5" fillId="0" borderId="10" xfId="0" applyFont="1" applyBorder="1" applyAlignment="1">
      <alignment horizontal="left" vertical="center" indent="1" shrinkToFit="1"/>
    </xf>
    <xf numFmtId="0" fontId="6" fillId="0" borderId="0" xfId="0" applyFont="1" applyAlignment="1">
      <alignment horizontal="left" vertical="center"/>
    </xf>
    <xf numFmtId="0" fontId="5" fillId="0" borderId="10" xfId="0" applyFont="1" applyBorder="1" applyAlignment="1" applyProtection="1">
      <alignment horizontal="center" vertical="center"/>
      <protection locked="0"/>
    </xf>
    <xf numFmtId="0" fontId="3" fillId="0" borderId="0" xfId="0" applyFont="1"/>
    <xf numFmtId="0" fontId="5" fillId="0" borderId="0" xfId="2" applyFont="1" applyAlignment="1">
      <alignment horizontal="center"/>
    </xf>
    <xf numFmtId="0" fontId="5" fillId="0" borderId="0" xfId="2" applyFont="1" applyAlignment="1">
      <alignment horizontal="center" vertical="center"/>
    </xf>
    <xf numFmtId="0" fontId="5" fillId="0" borderId="4" xfId="2" applyFont="1" applyBorder="1" applyAlignment="1">
      <alignment horizontal="center" vertical="center"/>
    </xf>
    <xf numFmtId="0" fontId="3" fillId="0" borderId="0" xfId="2" applyFont="1" applyAlignment="1">
      <alignment horizontal="center"/>
    </xf>
    <xf numFmtId="0" fontId="5" fillId="0" borderId="0" xfId="2" applyFont="1" applyAlignment="1">
      <alignment horizontal="center" vertical="center" shrinkToFit="1"/>
    </xf>
    <xf numFmtId="0" fontId="0" fillId="0" borderId="0" xfId="0" applyAlignment="1">
      <alignment horizontal="center" vertical="center" shrinkToFit="1"/>
    </xf>
    <xf numFmtId="0" fontId="5" fillId="0" borderId="0" xfId="2" applyFont="1" applyAlignment="1">
      <alignment vertical="center"/>
    </xf>
    <xf numFmtId="0" fontId="5" fillId="0" borderId="4" xfId="2" applyFont="1" applyBorder="1" applyAlignment="1">
      <alignment vertical="center"/>
    </xf>
    <xf numFmtId="0" fontId="5" fillId="0" borderId="0" xfId="0" applyFont="1" applyAlignment="1">
      <alignment vertical="center"/>
    </xf>
    <xf numFmtId="0" fontId="5" fillId="0" borderId="0" xfId="0" applyFont="1" applyAlignment="1" applyProtection="1">
      <alignment horizontal="distributed" vertical="center"/>
      <protection locked="0"/>
    </xf>
    <xf numFmtId="3" fontId="5" fillId="0" borderId="0" xfId="0" applyNumberFormat="1" applyFont="1" applyAlignment="1" applyProtection="1">
      <alignment horizontal="center" vertical="center"/>
      <protection locked="0"/>
    </xf>
    <xf numFmtId="38" fontId="5" fillId="0" borderId="0" xfId="0" applyNumberFormat="1"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9" fillId="0" borderId="0" xfId="0" applyFont="1" applyAlignment="1">
      <alignment horizontal="center" vertical="center"/>
    </xf>
    <xf numFmtId="14" fontId="25" fillId="0" borderId="0" xfId="0" applyNumberFormat="1" applyFont="1" applyAlignment="1">
      <alignment horizontal="center" vertical="center"/>
    </xf>
    <xf numFmtId="189"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2" borderId="28"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lignment horizontal="center"/>
    </xf>
    <xf numFmtId="0" fontId="0" fillId="0" borderId="0" xfId="0"/>
    <xf numFmtId="49" fontId="5" fillId="0" borderId="0" xfId="0" applyNumberFormat="1" applyFont="1" applyAlignment="1">
      <alignment horizontal="center" vertical="top"/>
    </xf>
    <xf numFmtId="0" fontId="0" fillId="0" borderId="0" xfId="0" applyAlignment="1">
      <alignment horizontal="center"/>
    </xf>
    <xf numFmtId="176" fontId="5" fillId="0" borderId="0" xfId="0" applyNumberFormat="1" applyFont="1" applyAlignment="1">
      <alignment horizontal="distributed" vertical="center"/>
    </xf>
    <xf numFmtId="0" fontId="0" fillId="0" borderId="5" xfId="0" applyBorder="1" applyAlignment="1">
      <alignment vertical="center"/>
    </xf>
  </cellXfs>
  <cellStyles count="5">
    <cellStyle name="桁区切り" xfId="1" builtinId="6"/>
    <cellStyle name="桁区切り 2" xfId="4" xr:uid="{2122E229-AC3E-4FAE-9975-1D039A19AA9E}"/>
    <cellStyle name="標準" xfId="0" builtinId="0"/>
    <cellStyle name="標準 2" xfId="2" xr:uid="{2B5E35BD-5D59-4C4A-9FAD-48279B5CF5BD}"/>
    <cellStyle name="標準 2 2" xfId="3" xr:uid="{B1D4BE19-3163-43D9-BDBD-E5E7A97FF593}"/>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114</xdr:col>
      <xdr:colOff>19050</xdr:colOff>
      <xdr:row>0</xdr:row>
      <xdr:rowOff>0</xdr:rowOff>
    </xdr:from>
    <xdr:to>
      <xdr:col>117</xdr:col>
      <xdr:colOff>0</xdr:colOff>
      <xdr:row>0</xdr:row>
      <xdr:rowOff>0</xdr:rowOff>
    </xdr:to>
    <xdr:sp macro="" textlink="">
      <xdr:nvSpPr>
        <xdr:cNvPr id="2" name="Oval 1">
          <a:extLst>
            <a:ext uri="{FF2B5EF4-FFF2-40B4-BE49-F238E27FC236}">
              <a16:creationId xmlns:a16="http://schemas.microsoft.com/office/drawing/2014/main" id="{EAF39AC8-1648-4223-A50E-69BF1C25AF79}"/>
            </a:ext>
          </a:extLst>
        </xdr:cNvPr>
        <xdr:cNvSpPr>
          <a:spLocks noChangeArrowheads="1"/>
        </xdr:cNvSpPr>
      </xdr:nvSpPr>
      <xdr:spPr bwMode="auto">
        <a:xfrm>
          <a:off x="49549050" y="0"/>
          <a:ext cx="1266825" cy="0"/>
        </a:xfrm>
        <a:prstGeom prst="ellipse">
          <a:avLst/>
        </a:prstGeom>
        <a:noFill/>
        <a:ln w="6350">
          <a:solidFill>
            <a:srgbClr val="000000"/>
          </a:solidFill>
          <a:round/>
          <a:headEnd/>
          <a:tailEnd/>
        </a:ln>
      </xdr:spPr>
    </xdr:sp>
    <xdr:clientData/>
  </xdr:twoCellAnchor>
  <xdr:twoCellAnchor>
    <xdr:from>
      <xdr:col>116</xdr:col>
      <xdr:colOff>57150</xdr:colOff>
      <xdr:row>0</xdr:row>
      <xdr:rowOff>0</xdr:rowOff>
    </xdr:from>
    <xdr:to>
      <xdr:col>119</xdr:col>
      <xdr:colOff>38100</xdr:colOff>
      <xdr:row>0</xdr:row>
      <xdr:rowOff>0</xdr:rowOff>
    </xdr:to>
    <xdr:sp macro="" textlink="">
      <xdr:nvSpPr>
        <xdr:cNvPr id="3" name="Oval 2">
          <a:extLst>
            <a:ext uri="{FF2B5EF4-FFF2-40B4-BE49-F238E27FC236}">
              <a16:creationId xmlns:a16="http://schemas.microsoft.com/office/drawing/2014/main" id="{82E9384D-031C-4318-9CB4-AB1AEF1D8F10}"/>
            </a:ext>
          </a:extLst>
        </xdr:cNvPr>
        <xdr:cNvSpPr>
          <a:spLocks noChangeArrowheads="1"/>
        </xdr:cNvSpPr>
      </xdr:nvSpPr>
      <xdr:spPr bwMode="auto">
        <a:xfrm>
          <a:off x="50444400" y="0"/>
          <a:ext cx="1266825" cy="0"/>
        </a:xfrm>
        <a:prstGeom prst="ellipse">
          <a:avLst/>
        </a:prstGeom>
        <a:noFill/>
        <a:ln w="6350">
          <a:solidFill>
            <a:srgbClr val="000000"/>
          </a:solidFill>
          <a:round/>
          <a:headEnd/>
          <a:tailEnd/>
        </a:ln>
      </xdr:spPr>
    </xdr:sp>
    <xdr:clientData/>
  </xdr:twoCellAnchor>
  <xdr:twoCellAnchor>
    <xdr:from>
      <xdr:col>116</xdr:col>
      <xdr:colOff>19050</xdr:colOff>
      <xdr:row>0</xdr:row>
      <xdr:rowOff>0</xdr:rowOff>
    </xdr:from>
    <xdr:to>
      <xdr:col>119</xdr:col>
      <xdr:colOff>0</xdr:colOff>
      <xdr:row>0</xdr:row>
      <xdr:rowOff>0</xdr:rowOff>
    </xdr:to>
    <xdr:sp macro="" textlink="">
      <xdr:nvSpPr>
        <xdr:cNvPr id="4" name="Oval 3">
          <a:extLst>
            <a:ext uri="{FF2B5EF4-FFF2-40B4-BE49-F238E27FC236}">
              <a16:creationId xmlns:a16="http://schemas.microsoft.com/office/drawing/2014/main" id="{178F7F67-E22A-4A78-B96C-B87C82B6F343}"/>
            </a:ext>
          </a:extLst>
        </xdr:cNvPr>
        <xdr:cNvSpPr>
          <a:spLocks noChangeArrowheads="1"/>
        </xdr:cNvSpPr>
      </xdr:nvSpPr>
      <xdr:spPr bwMode="auto">
        <a:xfrm>
          <a:off x="50406300" y="0"/>
          <a:ext cx="1266825" cy="0"/>
        </a:xfrm>
        <a:prstGeom prst="ellipse">
          <a:avLst/>
        </a:prstGeom>
        <a:noFill/>
        <a:ln w="6350">
          <a:solidFill>
            <a:srgbClr val="000000"/>
          </a:solidFill>
          <a:round/>
          <a:headEnd/>
          <a:tailEnd/>
        </a:ln>
      </xdr:spPr>
    </xdr:sp>
    <xdr:clientData/>
  </xdr:twoCellAnchor>
  <xdr:twoCellAnchor>
    <xdr:from>
      <xdr:col>37</xdr:col>
      <xdr:colOff>38100</xdr:colOff>
      <xdr:row>0</xdr:row>
      <xdr:rowOff>0</xdr:rowOff>
    </xdr:from>
    <xdr:to>
      <xdr:col>38</xdr:col>
      <xdr:colOff>38100</xdr:colOff>
      <xdr:row>0</xdr:row>
      <xdr:rowOff>0</xdr:rowOff>
    </xdr:to>
    <xdr:sp macro="" textlink="">
      <xdr:nvSpPr>
        <xdr:cNvPr id="5" name="AutoShape 4">
          <a:extLst>
            <a:ext uri="{FF2B5EF4-FFF2-40B4-BE49-F238E27FC236}">
              <a16:creationId xmlns:a16="http://schemas.microsoft.com/office/drawing/2014/main" id="{4D4311ED-6134-471F-8D83-EA43F1D43460}"/>
            </a:ext>
          </a:extLst>
        </xdr:cNvPr>
        <xdr:cNvSpPr>
          <a:spLocks/>
        </xdr:cNvSpPr>
      </xdr:nvSpPr>
      <xdr:spPr bwMode="auto">
        <a:xfrm>
          <a:off x="16563975" y="0"/>
          <a:ext cx="428625" cy="0"/>
        </a:xfrm>
        <a:prstGeom prst="rightBrace">
          <a:avLst>
            <a:gd name="adj1" fmla="val -2147483648"/>
            <a:gd name="adj2" fmla="val 50000"/>
          </a:avLst>
        </a:prstGeom>
        <a:noFill/>
        <a:ln w="6350">
          <a:solidFill>
            <a:srgbClr val="000000"/>
          </a:solidFill>
          <a:round/>
          <a:headEnd/>
          <a:tailEnd/>
        </a:ln>
      </xdr:spPr>
    </xdr:sp>
    <xdr:clientData/>
  </xdr:twoCellAnchor>
  <xdr:twoCellAnchor>
    <xdr:from>
      <xdr:col>37</xdr:col>
      <xdr:colOff>38100</xdr:colOff>
      <xdr:row>0</xdr:row>
      <xdr:rowOff>0</xdr:rowOff>
    </xdr:from>
    <xdr:to>
      <xdr:col>38</xdr:col>
      <xdr:colOff>38100</xdr:colOff>
      <xdr:row>0</xdr:row>
      <xdr:rowOff>0</xdr:rowOff>
    </xdr:to>
    <xdr:sp macro="" textlink="">
      <xdr:nvSpPr>
        <xdr:cNvPr id="6" name="AutoShape 5">
          <a:extLst>
            <a:ext uri="{FF2B5EF4-FFF2-40B4-BE49-F238E27FC236}">
              <a16:creationId xmlns:a16="http://schemas.microsoft.com/office/drawing/2014/main" id="{5B70AC7D-1F98-4117-B8AC-C4C0879B9412}"/>
            </a:ext>
          </a:extLst>
        </xdr:cNvPr>
        <xdr:cNvSpPr>
          <a:spLocks/>
        </xdr:cNvSpPr>
      </xdr:nvSpPr>
      <xdr:spPr bwMode="auto">
        <a:xfrm>
          <a:off x="16563975" y="0"/>
          <a:ext cx="428625" cy="0"/>
        </a:xfrm>
        <a:prstGeom prst="rightBrace">
          <a:avLst>
            <a:gd name="adj1" fmla="val -2147483648"/>
            <a:gd name="adj2" fmla="val 50000"/>
          </a:avLst>
        </a:prstGeom>
        <a:noFill/>
        <a:ln w="6350">
          <a:solidFill>
            <a:srgbClr val="000000"/>
          </a:solidFill>
          <a:round/>
          <a:headEnd/>
          <a:tailEnd/>
        </a:ln>
      </xdr:spPr>
    </xdr:sp>
    <xdr:clientData/>
  </xdr:twoCellAnchor>
  <xdr:twoCellAnchor>
    <xdr:from>
      <xdr:col>37</xdr:col>
      <xdr:colOff>47625</xdr:colOff>
      <xdr:row>0</xdr:row>
      <xdr:rowOff>0</xdr:rowOff>
    </xdr:from>
    <xdr:to>
      <xdr:col>38</xdr:col>
      <xdr:colOff>47625</xdr:colOff>
      <xdr:row>0</xdr:row>
      <xdr:rowOff>0</xdr:rowOff>
    </xdr:to>
    <xdr:sp macro="" textlink="">
      <xdr:nvSpPr>
        <xdr:cNvPr id="7" name="AutoShape 6">
          <a:extLst>
            <a:ext uri="{FF2B5EF4-FFF2-40B4-BE49-F238E27FC236}">
              <a16:creationId xmlns:a16="http://schemas.microsoft.com/office/drawing/2014/main" id="{350C8CA5-09B6-465F-B0FC-7CE224CC8190}"/>
            </a:ext>
          </a:extLst>
        </xdr:cNvPr>
        <xdr:cNvSpPr>
          <a:spLocks/>
        </xdr:cNvSpPr>
      </xdr:nvSpPr>
      <xdr:spPr bwMode="auto">
        <a:xfrm>
          <a:off x="16573500" y="0"/>
          <a:ext cx="428625" cy="0"/>
        </a:xfrm>
        <a:prstGeom prst="rightBrace">
          <a:avLst>
            <a:gd name="adj1" fmla="val -2147483648"/>
            <a:gd name="adj2" fmla="val 50000"/>
          </a:avLst>
        </a:prstGeom>
        <a:noFill/>
        <a:ln w="6350">
          <a:solidFill>
            <a:srgbClr val="000000"/>
          </a:solidFill>
          <a:round/>
          <a:headEnd/>
          <a:tailEnd/>
        </a:ln>
      </xdr:spPr>
    </xdr:sp>
    <xdr:clientData/>
  </xdr:twoCellAnchor>
  <xdr:twoCellAnchor>
    <xdr:from>
      <xdr:col>122</xdr:col>
      <xdr:colOff>47625</xdr:colOff>
      <xdr:row>0</xdr:row>
      <xdr:rowOff>0</xdr:rowOff>
    </xdr:from>
    <xdr:to>
      <xdr:col>125</xdr:col>
      <xdr:colOff>47625</xdr:colOff>
      <xdr:row>0</xdr:row>
      <xdr:rowOff>0</xdr:rowOff>
    </xdr:to>
    <xdr:sp macro="" textlink="">
      <xdr:nvSpPr>
        <xdr:cNvPr id="8" name="Oval 7">
          <a:extLst>
            <a:ext uri="{FF2B5EF4-FFF2-40B4-BE49-F238E27FC236}">
              <a16:creationId xmlns:a16="http://schemas.microsoft.com/office/drawing/2014/main" id="{69E394BF-8DEC-4638-84AD-808928A96C26}"/>
            </a:ext>
          </a:extLst>
        </xdr:cNvPr>
        <xdr:cNvSpPr>
          <a:spLocks noChangeArrowheads="1"/>
        </xdr:cNvSpPr>
      </xdr:nvSpPr>
      <xdr:spPr bwMode="auto">
        <a:xfrm>
          <a:off x="53006625" y="0"/>
          <a:ext cx="1285875" cy="0"/>
        </a:xfrm>
        <a:prstGeom prst="ellipse">
          <a:avLst/>
        </a:prstGeom>
        <a:noFill/>
        <a:ln w="6350">
          <a:solidFill>
            <a:srgbClr val="000000"/>
          </a:solidFill>
          <a:round/>
          <a:headEnd/>
          <a:tailEnd/>
        </a:ln>
      </xdr:spPr>
    </xdr:sp>
    <xdr:clientData/>
  </xdr:twoCellAnchor>
  <xdr:twoCellAnchor>
    <xdr:from>
      <xdr:col>33</xdr:col>
      <xdr:colOff>0</xdr:colOff>
      <xdr:row>0</xdr:row>
      <xdr:rowOff>0</xdr:rowOff>
    </xdr:from>
    <xdr:to>
      <xdr:col>38</xdr:col>
      <xdr:colOff>9525</xdr:colOff>
      <xdr:row>0</xdr:row>
      <xdr:rowOff>0</xdr:rowOff>
    </xdr:to>
    <xdr:sp macro="" textlink="">
      <xdr:nvSpPr>
        <xdr:cNvPr id="9" name="Line 8">
          <a:extLst>
            <a:ext uri="{FF2B5EF4-FFF2-40B4-BE49-F238E27FC236}">
              <a16:creationId xmlns:a16="http://schemas.microsoft.com/office/drawing/2014/main" id="{5AFB743C-D290-40AA-8CF7-0CAE52A63673}"/>
            </a:ext>
          </a:extLst>
        </xdr:cNvPr>
        <xdr:cNvSpPr>
          <a:spLocks noChangeShapeType="1"/>
        </xdr:cNvSpPr>
      </xdr:nvSpPr>
      <xdr:spPr bwMode="auto">
        <a:xfrm>
          <a:off x="14811375" y="0"/>
          <a:ext cx="2152650" cy="0"/>
        </a:xfrm>
        <a:prstGeom prst="line">
          <a:avLst/>
        </a:prstGeom>
        <a:noFill/>
        <a:ln w="6350">
          <a:solidFill>
            <a:srgbClr val="000000"/>
          </a:solidFill>
          <a:round/>
          <a:headEnd/>
          <a:tailEnd/>
        </a:ln>
      </xdr:spPr>
    </xdr:sp>
    <xdr:clientData/>
  </xdr:twoCellAnchor>
  <xdr:twoCellAnchor>
    <xdr:from>
      <xdr:col>7</xdr:col>
      <xdr:colOff>257175</xdr:colOff>
      <xdr:row>48</xdr:row>
      <xdr:rowOff>0</xdr:rowOff>
    </xdr:from>
    <xdr:to>
      <xdr:col>7</xdr:col>
      <xdr:colOff>400050</xdr:colOff>
      <xdr:row>52</xdr:row>
      <xdr:rowOff>9525</xdr:rowOff>
    </xdr:to>
    <xdr:sp macro="" textlink="">
      <xdr:nvSpPr>
        <xdr:cNvPr id="10" name="AutoShape 11">
          <a:extLst>
            <a:ext uri="{FF2B5EF4-FFF2-40B4-BE49-F238E27FC236}">
              <a16:creationId xmlns:a16="http://schemas.microsoft.com/office/drawing/2014/main" id="{B3F80BB0-7E24-4353-B452-988C74570E2F}"/>
            </a:ext>
          </a:extLst>
        </xdr:cNvPr>
        <xdr:cNvSpPr>
          <a:spLocks/>
        </xdr:cNvSpPr>
      </xdr:nvSpPr>
      <xdr:spPr bwMode="auto">
        <a:xfrm>
          <a:off x="3524250" y="9182100"/>
          <a:ext cx="142875" cy="771525"/>
        </a:xfrm>
        <a:prstGeom prst="rightBrace">
          <a:avLst>
            <a:gd name="adj1" fmla="val 83329"/>
            <a:gd name="adj2" fmla="val 54097"/>
          </a:avLst>
        </a:prstGeom>
        <a:noFill/>
        <a:ln w="9525">
          <a:solidFill>
            <a:srgbClr val="000000"/>
          </a:solidFill>
          <a:round/>
          <a:headEnd/>
          <a:tailEnd/>
        </a:ln>
      </xdr:spPr>
    </xdr:sp>
    <xdr:clientData/>
  </xdr:twoCellAnchor>
  <xdr:twoCellAnchor>
    <xdr:from>
      <xdr:col>0</xdr:col>
      <xdr:colOff>352425</xdr:colOff>
      <xdr:row>13</xdr:row>
      <xdr:rowOff>180975</xdr:rowOff>
    </xdr:from>
    <xdr:to>
      <xdr:col>1</xdr:col>
      <xdr:colOff>295275</xdr:colOff>
      <xdr:row>15</xdr:row>
      <xdr:rowOff>9525</xdr:rowOff>
    </xdr:to>
    <xdr:sp macro="" textlink="">
      <xdr:nvSpPr>
        <xdr:cNvPr id="11" name="Rectangle 17">
          <a:extLst>
            <a:ext uri="{FF2B5EF4-FFF2-40B4-BE49-F238E27FC236}">
              <a16:creationId xmlns:a16="http://schemas.microsoft.com/office/drawing/2014/main" id="{047F9907-7021-48B7-B800-631FBD6B13DC}"/>
            </a:ext>
          </a:extLst>
        </xdr:cNvPr>
        <xdr:cNvSpPr>
          <a:spLocks noChangeArrowheads="1"/>
        </xdr:cNvSpPr>
      </xdr:nvSpPr>
      <xdr:spPr bwMode="auto">
        <a:xfrm>
          <a:off x="352425" y="2695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5</xdr:col>
      <xdr:colOff>209550</xdr:colOff>
      <xdr:row>14</xdr:row>
      <xdr:rowOff>0</xdr:rowOff>
    </xdr:from>
    <xdr:to>
      <xdr:col>6</xdr:col>
      <xdr:colOff>152400</xdr:colOff>
      <xdr:row>15</xdr:row>
      <xdr:rowOff>19050</xdr:rowOff>
    </xdr:to>
    <xdr:sp macro="" textlink="">
      <xdr:nvSpPr>
        <xdr:cNvPr id="12" name="Rectangle 18">
          <a:extLst>
            <a:ext uri="{FF2B5EF4-FFF2-40B4-BE49-F238E27FC236}">
              <a16:creationId xmlns:a16="http://schemas.microsoft.com/office/drawing/2014/main" id="{B93107A7-31B0-41F9-9425-305AC1339613}"/>
            </a:ext>
          </a:extLst>
        </xdr:cNvPr>
        <xdr:cNvSpPr>
          <a:spLocks noChangeArrowheads="1"/>
        </xdr:cNvSpPr>
      </xdr:nvSpPr>
      <xdr:spPr bwMode="auto">
        <a:xfrm>
          <a:off x="2543175" y="2705100"/>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13</xdr:col>
      <xdr:colOff>209550</xdr:colOff>
      <xdr:row>14</xdr:row>
      <xdr:rowOff>0</xdr:rowOff>
    </xdr:from>
    <xdr:to>
      <xdr:col>14</xdr:col>
      <xdr:colOff>152400</xdr:colOff>
      <xdr:row>15</xdr:row>
      <xdr:rowOff>19050</xdr:rowOff>
    </xdr:to>
    <xdr:sp macro="" textlink="">
      <xdr:nvSpPr>
        <xdr:cNvPr id="13" name="Rectangle 19">
          <a:extLst>
            <a:ext uri="{FF2B5EF4-FFF2-40B4-BE49-F238E27FC236}">
              <a16:creationId xmlns:a16="http://schemas.microsoft.com/office/drawing/2014/main" id="{242DCE90-CB74-4B40-80C5-DD10BA777DB2}"/>
            </a:ext>
          </a:extLst>
        </xdr:cNvPr>
        <xdr:cNvSpPr>
          <a:spLocks noChangeArrowheads="1"/>
        </xdr:cNvSpPr>
      </xdr:nvSpPr>
      <xdr:spPr bwMode="auto">
        <a:xfrm>
          <a:off x="6505575" y="2705100"/>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314325</xdr:colOff>
      <xdr:row>16</xdr:row>
      <xdr:rowOff>180975</xdr:rowOff>
    </xdr:from>
    <xdr:to>
      <xdr:col>1</xdr:col>
      <xdr:colOff>257175</xdr:colOff>
      <xdr:row>18</xdr:row>
      <xdr:rowOff>9525</xdr:rowOff>
    </xdr:to>
    <xdr:sp macro="" textlink="">
      <xdr:nvSpPr>
        <xdr:cNvPr id="14" name="Rectangle 20">
          <a:extLst>
            <a:ext uri="{FF2B5EF4-FFF2-40B4-BE49-F238E27FC236}">
              <a16:creationId xmlns:a16="http://schemas.microsoft.com/office/drawing/2014/main" id="{875F3303-03C6-4D6B-A27B-03406A905D37}"/>
            </a:ext>
          </a:extLst>
        </xdr:cNvPr>
        <xdr:cNvSpPr>
          <a:spLocks noChangeArrowheads="1"/>
        </xdr:cNvSpPr>
      </xdr:nvSpPr>
      <xdr:spPr bwMode="auto">
        <a:xfrm>
          <a:off x="314325" y="32670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14</xdr:col>
      <xdr:colOff>219075</xdr:colOff>
      <xdr:row>16</xdr:row>
      <xdr:rowOff>180975</xdr:rowOff>
    </xdr:from>
    <xdr:to>
      <xdr:col>15</xdr:col>
      <xdr:colOff>161925</xdr:colOff>
      <xdr:row>18</xdr:row>
      <xdr:rowOff>9525</xdr:rowOff>
    </xdr:to>
    <xdr:sp macro="" textlink="">
      <xdr:nvSpPr>
        <xdr:cNvPr id="15" name="Rectangle 21">
          <a:extLst>
            <a:ext uri="{FF2B5EF4-FFF2-40B4-BE49-F238E27FC236}">
              <a16:creationId xmlns:a16="http://schemas.microsoft.com/office/drawing/2014/main" id="{DAFA3A76-4008-482E-A74E-FD5C9B32DFBE}"/>
            </a:ext>
          </a:extLst>
        </xdr:cNvPr>
        <xdr:cNvSpPr>
          <a:spLocks noChangeArrowheads="1"/>
        </xdr:cNvSpPr>
      </xdr:nvSpPr>
      <xdr:spPr bwMode="auto">
        <a:xfrm>
          <a:off x="6981825" y="3267075"/>
          <a:ext cx="838200"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314325</xdr:colOff>
      <xdr:row>23</xdr:row>
      <xdr:rowOff>180975</xdr:rowOff>
    </xdr:from>
    <xdr:to>
      <xdr:col>1</xdr:col>
      <xdr:colOff>257175</xdr:colOff>
      <xdr:row>25</xdr:row>
      <xdr:rowOff>9525</xdr:rowOff>
    </xdr:to>
    <xdr:sp macro="" textlink="">
      <xdr:nvSpPr>
        <xdr:cNvPr id="16" name="Rectangle 22">
          <a:extLst>
            <a:ext uri="{FF2B5EF4-FFF2-40B4-BE49-F238E27FC236}">
              <a16:creationId xmlns:a16="http://schemas.microsoft.com/office/drawing/2014/main" id="{AC7F67A4-1483-4C1D-9931-B4F9828A29A1}"/>
            </a:ext>
          </a:extLst>
        </xdr:cNvPr>
        <xdr:cNvSpPr>
          <a:spLocks noChangeArrowheads="1"/>
        </xdr:cNvSpPr>
      </xdr:nvSpPr>
      <xdr:spPr bwMode="auto">
        <a:xfrm>
          <a:off x="314325" y="4600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11</xdr:col>
      <xdr:colOff>209550</xdr:colOff>
      <xdr:row>24</xdr:row>
      <xdr:rowOff>0</xdr:rowOff>
    </xdr:from>
    <xdr:to>
      <xdr:col>12</xdr:col>
      <xdr:colOff>152400</xdr:colOff>
      <xdr:row>25</xdr:row>
      <xdr:rowOff>19050</xdr:rowOff>
    </xdr:to>
    <xdr:sp macro="" textlink="">
      <xdr:nvSpPr>
        <xdr:cNvPr id="17" name="Rectangle 24">
          <a:extLst>
            <a:ext uri="{FF2B5EF4-FFF2-40B4-BE49-F238E27FC236}">
              <a16:creationId xmlns:a16="http://schemas.microsoft.com/office/drawing/2014/main" id="{402FFF17-F4A3-447C-9806-22BF680D21F9}"/>
            </a:ext>
          </a:extLst>
        </xdr:cNvPr>
        <xdr:cNvSpPr>
          <a:spLocks noChangeArrowheads="1"/>
        </xdr:cNvSpPr>
      </xdr:nvSpPr>
      <xdr:spPr bwMode="auto">
        <a:xfrm>
          <a:off x="5572125" y="4610100"/>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314325</xdr:colOff>
      <xdr:row>26</xdr:row>
      <xdr:rowOff>180975</xdr:rowOff>
    </xdr:from>
    <xdr:to>
      <xdr:col>1</xdr:col>
      <xdr:colOff>257175</xdr:colOff>
      <xdr:row>28</xdr:row>
      <xdr:rowOff>9525</xdr:rowOff>
    </xdr:to>
    <xdr:sp macro="" textlink="">
      <xdr:nvSpPr>
        <xdr:cNvPr id="18" name="Rectangle 27">
          <a:extLst>
            <a:ext uri="{FF2B5EF4-FFF2-40B4-BE49-F238E27FC236}">
              <a16:creationId xmlns:a16="http://schemas.microsoft.com/office/drawing/2014/main" id="{6C1DAED8-0006-460B-A38D-53B32F56A225}"/>
            </a:ext>
          </a:extLst>
        </xdr:cNvPr>
        <xdr:cNvSpPr>
          <a:spLocks noChangeArrowheads="1"/>
        </xdr:cNvSpPr>
      </xdr:nvSpPr>
      <xdr:spPr bwMode="auto">
        <a:xfrm>
          <a:off x="314325" y="51720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14</xdr:col>
      <xdr:colOff>219075</xdr:colOff>
      <xdr:row>26</xdr:row>
      <xdr:rowOff>180975</xdr:rowOff>
    </xdr:from>
    <xdr:to>
      <xdr:col>15</xdr:col>
      <xdr:colOff>161925</xdr:colOff>
      <xdr:row>28</xdr:row>
      <xdr:rowOff>9525</xdr:rowOff>
    </xdr:to>
    <xdr:sp macro="" textlink="">
      <xdr:nvSpPr>
        <xdr:cNvPr id="19" name="Rectangle 28">
          <a:extLst>
            <a:ext uri="{FF2B5EF4-FFF2-40B4-BE49-F238E27FC236}">
              <a16:creationId xmlns:a16="http://schemas.microsoft.com/office/drawing/2014/main" id="{8B7D4DB2-64C1-4D2B-AF57-B3FE69FB566A}"/>
            </a:ext>
          </a:extLst>
        </xdr:cNvPr>
        <xdr:cNvSpPr>
          <a:spLocks noChangeArrowheads="1"/>
        </xdr:cNvSpPr>
      </xdr:nvSpPr>
      <xdr:spPr bwMode="auto">
        <a:xfrm>
          <a:off x="6981825" y="5172075"/>
          <a:ext cx="838200"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409575</xdr:colOff>
      <xdr:row>33</xdr:row>
      <xdr:rowOff>180975</xdr:rowOff>
    </xdr:from>
    <xdr:to>
      <xdr:col>1</xdr:col>
      <xdr:colOff>352425</xdr:colOff>
      <xdr:row>35</xdr:row>
      <xdr:rowOff>9525</xdr:rowOff>
    </xdr:to>
    <xdr:sp macro="" textlink="">
      <xdr:nvSpPr>
        <xdr:cNvPr id="20" name="Rectangle 33">
          <a:extLst>
            <a:ext uri="{FF2B5EF4-FFF2-40B4-BE49-F238E27FC236}">
              <a16:creationId xmlns:a16="http://schemas.microsoft.com/office/drawing/2014/main" id="{1C4905C6-DCA8-4DEF-A160-1F8418B58000}"/>
            </a:ext>
          </a:extLst>
        </xdr:cNvPr>
        <xdr:cNvSpPr>
          <a:spLocks noChangeArrowheads="1"/>
        </xdr:cNvSpPr>
      </xdr:nvSpPr>
      <xdr:spPr bwMode="auto">
        <a:xfrm>
          <a:off x="409575" y="6505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5</xdr:col>
      <xdr:colOff>152400</xdr:colOff>
      <xdr:row>33</xdr:row>
      <xdr:rowOff>171450</xdr:rowOff>
    </xdr:from>
    <xdr:to>
      <xdr:col>6</xdr:col>
      <xdr:colOff>95250</xdr:colOff>
      <xdr:row>35</xdr:row>
      <xdr:rowOff>0</xdr:rowOff>
    </xdr:to>
    <xdr:sp macro="" textlink="">
      <xdr:nvSpPr>
        <xdr:cNvPr id="21" name="Rectangle 34">
          <a:extLst>
            <a:ext uri="{FF2B5EF4-FFF2-40B4-BE49-F238E27FC236}">
              <a16:creationId xmlns:a16="http://schemas.microsoft.com/office/drawing/2014/main" id="{B8DE2679-B316-482A-81C8-131735968BA7}"/>
            </a:ext>
          </a:extLst>
        </xdr:cNvPr>
        <xdr:cNvSpPr>
          <a:spLocks noChangeArrowheads="1"/>
        </xdr:cNvSpPr>
      </xdr:nvSpPr>
      <xdr:spPr bwMode="auto">
        <a:xfrm>
          <a:off x="2486025" y="6496050"/>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8</xdr:col>
      <xdr:colOff>266700</xdr:colOff>
      <xdr:row>55</xdr:row>
      <xdr:rowOff>180975</xdr:rowOff>
    </xdr:from>
    <xdr:to>
      <xdr:col>9</xdr:col>
      <xdr:colOff>209550</xdr:colOff>
      <xdr:row>57</xdr:row>
      <xdr:rowOff>9525</xdr:rowOff>
    </xdr:to>
    <xdr:sp macro="" textlink="">
      <xdr:nvSpPr>
        <xdr:cNvPr id="22" name="Rectangle 39">
          <a:extLst>
            <a:ext uri="{FF2B5EF4-FFF2-40B4-BE49-F238E27FC236}">
              <a16:creationId xmlns:a16="http://schemas.microsoft.com/office/drawing/2014/main" id="{6460D09E-4EA0-411F-AA87-1176E8548F45}"/>
            </a:ext>
          </a:extLst>
        </xdr:cNvPr>
        <xdr:cNvSpPr>
          <a:spLocks noChangeArrowheads="1"/>
        </xdr:cNvSpPr>
      </xdr:nvSpPr>
      <xdr:spPr bwMode="auto">
        <a:xfrm>
          <a:off x="4000500" y="10696575"/>
          <a:ext cx="6381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13</xdr:col>
      <xdr:colOff>276225</xdr:colOff>
      <xdr:row>55</xdr:row>
      <xdr:rowOff>180975</xdr:rowOff>
    </xdr:from>
    <xdr:to>
      <xdr:col>14</xdr:col>
      <xdr:colOff>219075</xdr:colOff>
      <xdr:row>57</xdr:row>
      <xdr:rowOff>9525</xdr:rowOff>
    </xdr:to>
    <xdr:sp macro="" textlink="">
      <xdr:nvSpPr>
        <xdr:cNvPr id="23" name="Rectangle 40">
          <a:extLst>
            <a:ext uri="{FF2B5EF4-FFF2-40B4-BE49-F238E27FC236}">
              <a16:creationId xmlns:a16="http://schemas.microsoft.com/office/drawing/2014/main" id="{C7F337ED-441E-4305-BCEF-D1D8925CF9BD}"/>
            </a:ext>
          </a:extLst>
        </xdr:cNvPr>
        <xdr:cNvSpPr>
          <a:spLocks noChangeArrowheads="1"/>
        </xdr:cNvSpPr>
      </xdr:nvSpPr>
      <xdr:spPr bwMode="auto">
        <a:xfrm>
          <a:off x="6572250" y="10696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8</xdr:col>
      <xdr:colOff>266700</xdr:colOff>
      <xdr:row>59</xdr:row>
      <xdr:rowOff>180975</xdr:rowOff>
    </xdr:from>
    <xdr:to>
      <xdr:col>9</xdr:col>
      <xdr:colOff>209550</xdr:colOff>
      <xdr:row>61</xdr:row>
      <xdr:rowOff>9525</xdr:rowOff>
    </xdr:to>
    <xdr:sp macro="" textlink="">
      <xdr:nvSpPr>
        <xdr:cNvPr id="24" name="Rectangle 41">
          <a:extLst>
            <a:ext uri="{FF2B5EF4-FFF2-40B4-BE49-F238E27FC236}">
              <a16:creationId xmlns:a16="http://schemas.microsoft.com/office/drawing/2014/main" id="{908A63D0-3F22-42CC-BE05-A71872FBCF5B}"/>
            </a:ext>
          </a:extLst>
        </xdr:cNvPr>
        <xdr:cNvSpPr>
          <a:spLocks noChangeArrowheads="1"/>
        </xdr:cNvSpPr>
      </xdr:nvSpPr>
      <xdr:spPr bwMode="auto">
        <a:xfrm>
          <a:off x="4000500" y="11458575"/>
          <a:ext cx="6381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13</xdr:col>
      <xdr:colOff>276225</xdr:colOff>
      <xdr:row>59</xdr:row>
      <xdr:rowOff>180975</xdr:rowOff>
    </xdr:from>
    <xdr:to>
      <xdr:col>14</xdr:col>
      <xdr:colOff>219075</xdr:colOff>
      <xdr:row>61</xdr:row>
      <xdr:rowOff>9525</xdr:rowOff>
    </xdr:to>
    <xdr:sp macro="" textlink="">
      <xdr:nvSpPr>
        <xdr:cNvPr id="25" name="Rectangle 42">
          <a:extLst>
            <a:ext uri="{FF2B5EF4-FFF2-40B4-BE49-F238E27FC236}">
              <a16:creationId xmlns:a16="http://schemas.microsoft.com/office/drawing/2014/main" id="{70CE34E1-E118-4D1A-86D0-80728DBCD89F}"/>
            </a:ext>
          </a:extLst>
        </xdr:cNvPr>
        <xdr:cNvSpPr>
          <a:spLocks noChangeArrowheads="1"/>
        </xdr:cNvSpPr>
      </xdr:nvSpPr>
      <xdr:spPr bwMode="auto">
        <a:xfrm>
          <a:off x="6572250" y="11458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8</xdr:col>
      <xdr:colOff>283266</xdr:colOff>
      <xdr:row>64</xdr:row>
      <xdr:rowOff>15324</xdr:rowOff>
    </xdr:from>
    <xdr:to>
      <xdr:col>9</xdr:col>
      <xdr:colOff>226116</xdr:colOff>
      <xdr:row>65</xdr:row>
      <xdr:rowOff>0</xdr:rowOff>
    </xdr:to>
    <xdr:sp macro="" textlink="">
      <xdr:nvSpPr>
        <xdr:cNvPr id="26" name="Rectangle 43">
          <a:extLst>
            <a:ext uri="{FF2B5EF4-FFF2-40B4-BE49-F238E27FC236}">
              <a16:creationId xmlns:a16="http://schemas.microsoft.com/office/drawing/2014/main" id="{49F0D3D2-D7E4-49B0-B17A-1BD037124AC2}"/>
            </a:ext>
          </a:extLst>
        </xdr:cNvPr>
        <xdr:cNvSpPr>
          <a:spLocks noChangeArrowheads="1"/>
        </xdr:cNvSpPr>
      </xdr:nvSpPr>
      <xdr:spPr bwMode="auto">
        <a:xfrm>
          <a:off x="4017066" y="12245424"/>
          <a:ext cx="638175" cy="17517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13</xdr:col>
      <xdr:colOff>276225</xdr:colOff>
      <xdr:row>63</xdr:row>
      <xdr:rowOff>180975</xdr:rowOff>
    </xdr:from>
    <xdr:to>
      <xdr:col>14</xdr:col>
      <xdr:colOff>219075</xdr:colOff>
      <xdr:row>64</xdr:row>
      <xdr:rowOff>182217</xdr:rowOff>
    </xdr:to>
    <xdr:sp macro="" textlink="">
      <xdr:nvSpPr>
        <xdr:cNvPr id="27" name="Rectangle 44">
          <a:extLst>
            <a:ext uri="{FF2B5EF4-FFF2-40B4-BE49-F238E27FC236}">
              <a16:creationId xmlns:a16="http://schemas.microsoft.com/office/drawing/2014/main" id="{E1C3945D-26AF-4741-8BD5-21D960A0A71F}"/>
            </a:ext>
          </a:extLst>
        </xdr:cNvPr>
        <xdr:cNvSpPr>
          <a:spLocks noChangeArrowheads="1"/>
        </xdr:cNvSpPr>
      </xdr:nvSpPr>
      <xdr:spPr bwMode="auto">
        <a:xfrm>
          <a:off x="6572250" y="12220575"/>
          <a:ext cx="409575" cy="19174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5</xdr:col>
      <xdr:colOff>209550</xdr:colOff>
      <xdr:row>24</xdr:row>
      <xdr:rowOff>0</xdr:rowOff>
    </xdr:from>
    <xdr:to>
      <xdr:col>6</xdr:col>
      <xdr:colOff>152400</xdr:colOff>
      <xdr:row>25</xdr:row>
      <xdr:rowOff>19050</xdr:rowOff>
    </xdr:to>
    <xdr:sp macro="" textlink="">
      <xdr:nvSpPr>
        <xdr:cNvPr id="28" name="Rectangle 18">
          <a:extLst>
            <a:ext uri="{FF2B5EF4-FFF2-40B4-BE49-F238E27FC236}">
              <a16:creationId xmlns:a16="http://schemas.microsoft.com/office/drawing/2014/main" id="{4B3313D6-F412-4F6B-960E-8F1AC69CB516}"/>
            </a:ext>
          </a:extLst>
        </xdr:cNvPr>
        <xdr:cNvSpPr>
          <a:spLocks noChangeArrowheads="1"/>
        </xdr:cNvSpPr>
      </xdr:nvSpPr>
      <xdr:spPr bwMode="auto">
        <a:xfrm>
          <a:off x="2543175" y="4610100"/>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7</xdr:col>
      <xdr:colOff>266700</xdr:colOff>
      <xdr:row>33</xdr:row>
      <xdr:rowOff>180975</xdr:rowOff>
    </xdr:from>
    <xdr:to>
      <xdr:col>8</xdr:col>
      <xdr:colOff>209550</xdr:colOff>
      <xdr:row>35</xdr:row>
      <xdr:rowOff>9525</xdr:rowOff>
    </xdr:to>
    <xdr:sp macro="" textlink="">
      <xdr:nvSpPr>
        <xdr:cNvPr id="29" name="Rectangle 34">
          <a:extLst>
            <a:ext uri="{FF2B5EF4-FFF2-40B4-BE49-F238E27FC236}">
              <a16:creationId xmlns:a16="http://schemas.microsoft.com/office/drawing/2014/main" id="{F19ECCFC-EBFB-41B9-8ED4-63F371F2476A}"/>
            </a:ext>
          </a:extLst>
        </xdr:cNvPr>
        <xdr:cNvSpPr>
          <a:spLocks noChangeArrowheads="1"/>
        </xdr:cNvSpPr>
      </xdr:nvSpPr>
      <xdr:spPr bwMode="auto">
        <a:xfrm>
          <a:off x="3533775" y="6505575"/>
          <a:ext cx="409575"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337103</xdr:colOff>
      <xdr:row>36</xdr:row>
      <xdr:rowOff>182218</xdr:rowOff>
    </xdr:from>
    <xdr:to>
      <xdr:col>1</xdr:col>
      <xdr:colOff>279953</xdr:colOff>
      <xdr:row>38</xdr:row>
      <xdr:rowOff>41414</xdr:rowOff>
    </xdr:to>
    <xdr:sp macro="" textlink="">
      <xdr:nvSpPr>
        <xdr:cNvPr id="30" name="Rectangle 27">
          <a:extLst>
            <a:ext uri="{FF2B5EF4-FFF2-40B4-BE49-F238E27FC236}">
              <a16:creationId xmlns:a16="http://schemas.microsoft.com/office/drawing/2014/main" id="{9DB5A65E-698D-4585-8266-CFDF03276FE0}"/>
            </a:ext>
          </a:extLst>
        </xdr:cNvPr>
        <xdr:cNvSpPr>
          <a:spLocks noChangeArrowheads="1"/>
        </xdr:cNvSpPr>
      </xdr:nvSpPr>
      <xdr:spPr bwMode="auto">
        <a:xfrm>
          <a:off x="337103" y="7078318"/>
          <a:ext cx="409575" cy="24019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7</xdr:col>
      <xdr:colOff>209550</xdr:colOff>
      <xdr:row>37</xdr:row>
      <xdr:rowOff>9525</xdr:rowOff>
    </xdr:from>
    <xdr:to>
      <xdr:col>8</xdr:col>
      <xdr:colOff>152400</xdr:colOff>
      <xdr:row>38</xdr:row>
      <xdr:rowOff>0</xdr:rowOff>
    </xdr:to>
    <xdr:sp macro="" textlink="">
      <xdr:nvSpPr>
        <xdr:cNvPr id="31" name="Rectangle 28">
          <a:extLst>
            <a:ext uri="{FF2B5EF4-FFF2-40B4-BE49-F238E27FC236}">
              <a16:creationId xmlns:a16="http://schemas.microsoft.com/office/drawing/2014/main" id="{86CB2187-8509-47C7-BB40-B54671B13DE3}"/>
            </a:ext>
          </a:extLst>
        </xdr:cNvPr>
        <xdr:cNvSpPr>
          <a:spLocks noChangeArrowheads="1"/>
        </xdr:cNvSpPr>
      </xdr:nvSpPr>
      <xdr:spPr bwMode="auto">
        <a:xfrm>
          <a:off x="3476625" y="7096125"/>
          <a:ext cx="409575" cy="1809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190914</xdr:colOff>
      <xdr:row>36</xdr:row>
      <xdr:rowOff>177662</xdr:rowOff>
    </xdr:from>
    <xdr:to>
      <xdr:col>1</xdr:col>
      <xdr:colOff>133764</xdr:colOff>
      <xdr:row>38</xdr:row>
      <xdr:rowOff>41413</xdr:rowOff>
    </xdr:to>
    <xdr:sp macro="" textlink="">
      <xdr:nvSpPr>
        <xdr:cNvPr id="32" name="Rectangle 27">
          <a:extLst>
            <a:ext uri="{FF2B5EF4-FFF2-40B4-BE49-F238E27FC236}">
              <a16:creationId xmlns:a16="http://schemas.microsoft.com/office/drawing/2014/main" id="{1B420714-594F-433F-B4ED-B968B8A424C3}"/>
            </a:ext>
          </a:extLst>
        </xdr:cNvPr>
        <xdr:cNvSpPr>
          <a:spLocks noChangeArrowheads="1"/>
        </xdr:cNvSpPr>
      </xdr:nvSpPr>
      <xdr:spPr bwMode="auto">
        <a:xfrm>
          <a:off x="190914" y="7073762"/>
          <a:ext cx="409575" cy="244751"/>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11</xdr:col>
      <xdr:colOff>0</xdr:colOff>
      <xdr:row>37</xdr:row>
      <xdr:rowOff>0</xdr:rowOff>
    </xdr:from>
    <xdr:to>
      <xdr:col>11</xdr:col>
      <xdr:colOff>409575</xdr:colOff>
      <xdr:row>37</xdr:row>
      <xdr:rowOff>182217</xdr:rowOff>
    </xdr:to>
    <xdr:sp macro="" textlink="">
      <xdr:nvSpPr>
        <xdr:cNvPr id="33" name="Rectangle 28">
          <a:extLst>
            <a:ext uri="{FF2B5EF4-FFF2-40B4-BE49-F238E27FC236}">
              <a16:creationId xmlns:a16="http://schemas.microsoft.com/office/drawing/2014/main" id="{F25A29F9-145A-4D08-B9BA-0E31C39524EF}"/>
            </a:ext>
          </a:extLst>
        </xdr:cNvPr>
        <xdr:cNvSpPr>
          <a:spLocks noChangeArrowheads="1"/>
        </xdr:cNvSpPr>
      </xdr:nvSpPr>
      <xdr:spPr bwMode="auto">
        <a:xfrm>
          <a:off x="5362575" y="7086600"/>
          <a:ext cx="409575" cy="182217"/>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7</xdr:col>
      <xdr:colOff>309492</xdr:colOff>
      <xdr:row>70</xdr:row>
      <xdr:rowOff>16566</xdr:rowOff>
    </xdr:from>
    <xdr:to>
      <xdr:col>8</xdr:col>
      <xdr:colOff>252342</xdr:colOff>
      <xdr:row>71</xdr:row>
      <xdr:rowOff>1242</xdr:rowOff>
    </xdr:to>
    <xdr:sp macro="" textlink="">
      <xdr:nvSpPr>
        <xdr:cNvPr id="34" name="Rectangle 43">
          <a:extLst>
            <a:ext uri="{FF2B5EF4-FFF2-40B4-BE49-F238E27FC236}">
              <a16:creationId xmlns:a16="http://schemas.microsoft.com/office/drawing/2014/main" id="{31854514-43CF-40FF-85C1-89D7D4BFDF00}"/>
            </a:ext>
          </a:extLst>
        </xdr:cNvPr>
        <xdr:cNvSpPr>
          <a:spLocks noChangeArrowheads="1"/>
        </xdr:cNvSpPr>
      </xdr:nvSpPr>
      <xdr:spPr bwMode="auto">
        <a:xfrm>
          <a:off x="3576567" y="13513491"/>
          <a:ext cx="409575" cy="17517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endParaRPr lang="en-US" altLang="ja-JP" sz="1000" b="0" i="0" strike="noStrike">
            <a:solidFill>
              <a:srgbClr val="000000"/>
            </a:solidFill>
            <a:latin typeface="ＭＳ Ｐゴシック"/>
            <a:ea typeface="ＭＳ Ｐゴシック"/>
          </a:endParaRPr>
        </a:p>
      </xdr:txBody>
    </xdr:sp>
    <xdr:clientData/>
  </xdr:twoCellAnchor>
  <xdr:twoCellAnchor>
    <xdr:from>
      <xdr:col>13</xdr:col>
      <xdr:colOff>265054</xdr:colOff>
      <xdr:row>70</xdr:row>
      <xdr:rowOff>13804</xdr:rowOff>
    </xdr:from>
    <xdr:to>
      <xdr:col>14</xdr:col>
      <xdr:colOff>207904</xdr:colOff>
      <xdr:row>71</xdr:row>
      <xdr:rowOff>15046</xdr:rowOff>
    </xdr:to>
    <xdr:sp macro="" textlink="">
      <xdr:nvSpPr>
        <xdr:cNvPr id="35" name="Rectangle 44">
          <a:extLst>
            <a:ext uri="{FF2B5EF4-FFF2-40B4-BE49-F238E27FC236}">
              <a16:creationId xmlns:a16="http://schemas.microsoft.com/office/drawing/2014/main" id="{3CCB6424-8B93-4B8A-8853-98CE4B0DA4AE}"/>
            </a:ext>
          </a:extLst>
        </xdr:cNvPr>
        <xdr:cNvSpPr>
          <a:spLocks noChangeArrowheads="1"/>
        </xdr:cNvSpPr>
      </xdr:nvSpPr>
      <xdr:spPr bwMode="auto">
        <a:xfrm>
          <a:off x="6561079" y="13510729"/>
          <a:ext cx="409575" cy="19174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7</xdr:col>
      <xdr:colOff>260350</xdr:colOff>
      <xdr:row>70</xdr:row>
      <xdr:rowOff>9525</xdr:rowOff>
    </xdr:from>
    <xdr:to>
      <xdr:col>8</xdr:col>
      <xdr:colOff>203200</xdr:colOff>
      <xdr:row>70</xdr:row>
      <xdr:rowOff>184701</xdr:rowOff>
    </xdr:to>
    <xdr:sp macro="" textlink="">
      <xdr:nvSpPr>
        <xdr:cNvPr id="36" name="Rectangle 43">
          <a:extLst>
            <a:ext uri="{FF2B5EF4-FFF2-40B4-BE49-F238E27FC236}">
              <a16:creationId xmlns:a16="http://schemas.microsoft.com/office/drawing/2014/main" id="{4F1BF16B-F814-4626-892E-E5C33B7A33AE}"/>
            </a:ext>
          </a:extLst>
        </xdr:cNvPr>
        <xdr:cNvSpPr>
          <a:spLocks noChangeArrowheads="1"/>
        </xdr:cNvSpPr>
      </xdr:nvSpPr>
      <xdr:spPr bwMode="auto">
        <a:xfrm>
          <a:off x="3527425" y="13506450"/>
          <a:ext cx="409575" cy="175176"/>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endParaRPr lang="en-US" altLang="ja-JP" sz="1000" b="0" i="0" strike="noStrike">
            <a:solidFill>
              <a:srgbClr val="000000"/>
            </a:solidFill>
            <a:latin typeface="ＭＳ Ｐゴシック"/>
            <a:ea typeface="ＭＳ Ｐゴシック"/>
          </a:endParaRPr>
        </a:p>
      </xdr:txBody>
    </xdr:sp>
    <xdr:clientData/>
  </xdr:twoCellAnchor>
  <xdr:twoCellAnchor>
    <xdr:from>
      <xdr:col>10</xdr:col>
      <xdr:colOff>314325</xdr:colOff>
      <xdr:row>70</xdr:row>
      <xdr:rowOff>9525</xdr:rowOff>
    </xdr:from>
    <xdr:to>
      <xdr:col>11</xdr:col>
      <xdr:colOff>257175</xdr:colOff>
      <xdr:row>71</xdr:row>
      <xdr:rowOff>10767</xdr:rowOff>
    </xdr:to>
    <xdr:sp macro="" textlink="">
      <xdr:nvSpPr>
        <xdr:cNvPr id="37" name="Rectangle 44">
          <a:extLst>
            <a:ext uri="{FF2B5EF4-FFF2-40B4-BE49-F238E27FC236}">
              <a16:creationId xmlns:a16="http://schemas.microsoft.com/office/drawing/2014/main" id="{9A3BB354-BA6A-49A8-B603-239A2562F691}"/>
            </a:ext>
          </a:extLst>
        </xdr:cNvPr>
        <xdr:cNvSpPr>
          <a:spLocks noChangeArrowheads="1"/>
        </xdr:cNvSpPr>
      </xdr:nvSpPr>
      <xdr:spPr bwMode="auto">
        <a:xfrm>
          <a:off x="5210175" y="13506450"/>
          <a:ext cx="409575" cy="191742"/>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47625</xdr:colOff>
      <xdr:row>25</xdr:row>
      <xdr:rowOff>9525</xdr:rowOff>
    </xdr:from>
    <xdr:to>
      <xdr:col>100</xdr:col>
      <xdr:colOff>123825</xdr:colOff>
      <xdr:row>32</xdr:row>
      <xdr:rowOff>114300</xdr:rowOff>
    </xdr:to>
    <xdr:sp macro="" textlink="">
      <xdr:nvSpPr>
        <xdr:cNvPr id="2" name="フレーム 1">
          <a:extLst>
            <a:ext uri="{FF2B5EF4-FFF2-40B4-BE49-F238E27FC236}">
              <a16:creationId xmlns:a16="http://schemas.microsoft.com/office/drawing/2014/main" id="{8D575609-BE7B-4F9F-BCFA-349EE2EBBE69}"/>
            </a:ext>
          </a:extLst>
        </xdr:cNvPr>
        <xdr:cNvSpPr/>
      </xdr:nvSpPr>
      <xdr:spPr bwMode="auto">
        <a:xfrm>
          <a:off x="3390900" y="2124075"/>
          <a:ext cx="4343400" cy="942975"/>
        </a:xfrm>
        <a:prstGeom prst="fram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solidFill>
                <a:srgbClr val="FF0000"/>
              </a:solidFill>
              <a:latin typeface="ＭＳ 明朝" panose="02020609040205080304" pitchFamily="17" charset="-128"/>
              <a:ea typeface="ＭＳ 明朝" panose="02020609040205080304" pitchFamily="17" charset="-128"/>
            </a:rPr>
            <a:t>給付支給割合が２種類以上（例：</a:t>
          </a:r>
          <a:r>
            <a:rPr kumimoji="1" lang="en-US" altLang="ja-JP" sz="1200">
              <a:solidFill>
                <a:srgbClr val="FF0000"/>
              </a:solidFill>
              <a:latin typeface="ＭＳ 明朝" panose="02020609040205080304" pitchFamily="17" charset="-128"/>
              <a:ea typeface="ＭＳ 明朝" panose="02020609040205080304" pitchFamily="17" charset="-128"/>
            </a:rPr>
            <a:t>0</a:t>
          </a:r>
          <a:r>
            <a:rPr kumimoji="1" lang="ja-JP" altLang="en-US" sz="1200">
              <a:solidFill>
                <a:srgbClr val="FF0000"/>
              </a:solidFill>
              <a:latin typeface="ＭＳ 明朝" panose="02020609040205080304" pitchFamily="17" charset="-128"/>
              <a:ea typeface="ＭＳ 明朝" panose="02020609040205080304" pitchFamily="17" charset="-128"/>
            </a:rPr>
            <a:t>割と</a:t>
          </a:r>
          <a:r>
            <a:rPr kumimoji="1" lang="en-US" altLang="ja-JP" sz="1200">
              <a:solidFill>
                <a:srgbClr val="FF0000"/>
              </a:solidFill>
              <a:latin typeface="ＭＳ 明朝" panose="02020609040205080304" pitchFamily="17" charset="-128"/>
              <a:ea typeface="ＭＳ 明朝" panose="02020609040205080304" pitchFamily="17" charset="-128"/>
            </a:rPr>
            <a:t>10</a:t>
          </a:r>
          <a:r>
            <a:rPr kumimoji="1" lang="ja-JP" altLang="en-US" sz="1200">
              <a:solidFill>
                <a:srgbClr val="FF0000"/>
              </a:solidFill>
              <a:latin typeface="ＭＳ 明朝" panose="02020609040205080304" pitchFamily="17" charset="-128"/>
              <a:ea typeface="ＭＳ 明朝" panose="02020609040205080304" pitchFamily="17" charset="-128"/>
            </a:rPr>
            <a:t>割）ある場合、</a:t>
          </a:r>
        </a:p>
        <a:p>
          <a:pPr algn="l"/>
          <a:r>
            <a:rPr kumimoji="1" lang="ja-JP" altLang="en-US" sz="1200">
              <a:solidFill>
                <a:srgbClr val="FF0000"/>
              </a:solidFill>
              <a:latin typeface="ＭＳ 明朝" panose="02020609040205080304" pitchFamily="17" charset="-128"/>
              <a:ea typeface="ＭＳ 明朝" panose="02020609040205080304" pitchFamily="17" charset="-128"/>
            </a:rPr>
            <a:t>月額で支給され、日割計算できない手当額については、</a:t>
          </a:r>
        </a:p>
        <a:p>
          <a:pPr algn="l"/>
          <a:r>
            <a:rPr kumimoji="1" lang="en-US" altLang="ja-JP" sz="1200">
              <a:solidFill>
                <a:srgbClr val="FF0000"/>
              </a:solidFill>
              <a:latin typeface="ＭＳ 明朝" panose="02020609040205080304" pitchFamily="17" charset="-128"/>
              <a:ea typeface="ＭＳ 明朝" panose="02020609040205080304" pitchFamily="17" charset="-128"/>
            </a:rPr>
            <a:t>10</a:t>
          </a:r>
          <a:r>
            <a:rPr kumimoji="1" lang="ja-JP" altLang="en-US" sz="1200">
              <a:solidFill>
                <a:srgbClr val="FF0000"/>
              </a:solidFill>
              <a:latin typeface="ＭＳ 明朝" panose="02020609040205080304" pitchFamily="17" charset="-128"/>
              <a:ea typeface="ＭＳ 明朝" panose="02020609040205080304" pitchFamily="17" charset="-128"/>
            </a:rPr>
            <a:t>割支給の行に月額を入力してください。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116</xdr:col>
      <xdr:colOff>19050</xdr:colOff>
      <xdr:row>40</xdr:row>
      <xdr:rowOff>9525</xdr:rowOff>
    </xdr:from>
    <xdr:to>
      <xdr:col>119</xdr:col>
      <xdr:colOff>0</xdr:colOff>
      <xdr:row>42</xdr:row>
      <xdr:rowOff>66675</xdr:rowOff>
    </xdr:to>
    <xdr:sp macro="" textlink="">
      <xdr:nvSpPr>
        <xdr:cNvPr id="2" name="Oval 3">
          <a:extLst>
            <a:ext uri="{FF2B5EF4-FFF2-40B4-BE49-F238E27FC236}">
              <a16:creationId xmlns:a16="http://schemas.microsoft.com/office/drawing/2014/main" id="{92D9885C-4A56-464D-B8A4-B50A6D21D146}"/>
            </a:ext>
          </a:extLst>
        </xdr:cNvPr>
        <xdr:cNvSpPr>
          <a:spLocks noChangeArrowheads="1"/>
        </xdr:cNvSpPr>
      </xdr:nvSpPr>
      <xdr:spPr bwMode="auto">
        <a:xfrm>
          <a:off x="8858250" y="3057525"/>
          <a:ext cx="209550" cy="209550"/>
        </a:xfrm>
        <a:prstGeom prst="ellipse">
          <a:avLst/>
        </a:prstGeom>
        <a:noFill/>
        <a:ln w="6350">
          <a:solidFill>
            <a:srgbClr val="000000"/>
          </a:solidFill>
          <a:round/>
          <a:headEnd/>
          <a:tailEnd/>
        </a:ln>
      </xdr:spPr>
    </xdr:sp>
    <xdr:clientData/>
  </xdr:twoCellAnchor>
  <xdr:twoCellAnchor>
    <xdr:from>
      <xdr:col>37</xdr:col>
      <xdr:colOff>38100</xdr:colOff>
      <xdr:row>124</xdr:row>
      <xdr:rowOff>66675</xdr:rowOff>
    </xdr:from>
    <xdr:to>
      <xdr:col>38</xdr:col>
      <xdr:colOff>38100</xdr:colOff>
      <xdr:row>130</xdr:row>
      <xdr:rowOff>38100</xdr:rowOff>
    </xdr:to>
    <xdr:sp macro="" textlink="">
      <xdr:nvSpPr>
        <xdr:cNvPr id="3" name="AutoShape 11">
          <a:extLst>
            <a:ext uri="{FF2B5EF4-FFF2-40B4-BE49-F238E27FC236}">
              <a16:creationId xmlns:a16="http://schemas.microsoft.com/office/drawing/2014/main" id="{0C74D1DA-6E43-49D9-950F-ABF38D42BAEA}"/>
            </a:ext>
          </a:extLst>
        </xdr:cNvPr>
        <xdr:cNvSpPr>
          <a:spLocks/>
        </xdr:cNvSpPr>
      </xdr:nvSpPr>
      <xdr:spPr bwMode="auto">
        <a:xfrm>
          <a:off x="2857500" y="9286875"/>
          <a:ext cx="76200" cy="428625"/>
        </a:xfrm>
        <a:prstGeom prst="rightBrace">
          <a:avLst>
            <a:gd name="adj1" fmla="val 46875"/>
            <a:gd name="adj2" fmla="val 50000"/>
          </a:avLst>
        </a:prstGeom>
        <a:noFill/>
        <a:ln w="6350">
          <a:solidFill>
            <a:srgbClr val="000000"/>
          </a:solidFill>
          <a:round/>
          <a:headEnd/>
          <a:tailEnd/>
        </a:ln>
      </xdr:spPr>
    </xdr:sp>
    <xdr:clientData/>
  </xdr:twoCellAnchor>
  <xdr:twoCellAnchor>
    <xdr:from>
      <xdr:col>37</xdr:col>
      <xdr:colOff>38100</xdr:colOff>
      <xdr:row>116</xdr:row>
      <xdr:rowOff>57150</xdr:rowOff>
    </xdr:from>
    <xdr:to>
      <xdr:col>38</xdr:col>
      <xdr:colOff>38100</xdr:colOff>
      <xdr:row>122</xdr:row>
      <xdr:rowOff>28575</xdr:rowOff>
    </xdr:to>
    <xdr:sp macro="" textlink="">
      <xdr:nvSpPr>
        <xdr:cNvPr id="4" name="AutoShape 12">
          <a:extLst>
            <a:ext uri="{FF2B5EF4-FFF2-40B4-BE49-F238E27FC236}">
              <a16:creationId xmlns:a16="http://schemas.microsoft.com/office/drawing/2014/main" id="{6DA9D9DE-A48E-4572-924D-B313AE468605}"/>
            </a:ext>
          </a:extLst>
        </xdr:cNvPr>
        <xdr:cNvSpPr>
          <a:spLocks/>
        </xdr:cNvSpPr>
      </xdr:nvSpPr>
      <xdr:spPr bwMode="auto">
        <a:xfrm>
          <a:off x="2857500" y="8667750"/>
          <a:ext cx="76200" cy="428625"/>
        </a:xfrm>
        <a:prstGeom prst="rightBrace">
          <a:avLst>
            <a:gd name="adj1" fmla="val 46875"/>
            <a:gd name="adj2" fmla="val 50000"/>
          </a:avLst>
        </a:prstGeom>
        <a:noFill/>
        <a:ln w="6350">
          <a:solidFill>
            <a:srgbClr val="000000"/>
          </a:solidFill>
          <a:round/>
          <a:headEnd/>
          <a:tailEnd/>
        </a:ln>
      </xdr:spPr>
    </xdr:sp>
    <xdr:clientData/>
  </xdr:twoCellAnchor>
  <xdr:twoCellAnchor>
    <xdr:from>
      <xdr:col>37</xdr:col>
      <xdr:colOff>47625</xdr:colOff>
      <xdr:row>132</xdr:row>
      <xdr:rowOff>57150</xdr:rowOff>
    </xdr:from>
    <xdr:to>
      <xdr:col>38</xdr:col>
      <xdr:colOff>47625</xdr:colOff>
      <xdr:row>138</xdr:row>
      <xdr:rowOff>28575</xdr:rowOff>
    </xdr:to>
    <xdr:sp macro="" textlink="">
      <xdr:nvSpPr>
        <xdr:cNvPr id="5" name="AutoShape 13">
          <a:extLst>
            <a:ext uri="{FF2B5EF4-FFF2-40B4-BE49-F238E27FC236}">
              <a16:creationId xmlns:a16="http://schemas.microsoft.com/office/drawing/2014/main" id="{991BF108-E9B4-4198-8155-BFEFAC2520E9}"/>
            </a:ext>
          </a:extLst>
        </xdr:cNvPr>
        <xdr:cNvSpPr>
          <a:spLocks/>
        </xdr:cNvSpPr>
      </xdr:nvSpPr>
      <xdr:spPr bwMode="auto">
        <a:xfrm>
          <a:off x="2867025" y="9886950"/>
          <a:ext cx="76200" cy="428625"/>
        </a:xfrm>
        <a:prstGeom prst="rightBrace">
          <a:avLst>
            <a:gd name="adj1" fmla="val 46875"/>
            <a:gd name="adj2" fmla="val 50000"/>
          </a:avLst>
        </a:prstGeom>
        <a:noFill/>
        <a:ln w="6350">
          <a:solidFill>
            <a:srgbClr val="000000"/>
          </a:solidFill>
          <a:round/>
          <a:headEnd/>
          <a:tailEnd/>
        </a:ln>
      </xdr:spPr>
    </xdr:sp>
    <xdr:clientData/>
  </xdr:twoCellAnchor>
  <xdr:twoCellAnchor>
    <xdr:from>
      <xdr:col>32</xdr:col>
      <xdr:colOff>38100</xdr:colOff>
      <xdr:row>155</xdr:row>
      <xdr:rowOff>0</xdr:rowOff>
    </xdr:from>
    <xdr:to>
      <xdr:col>37</xdr:col>
      <xdr:colOff>47625</xdr:colOff>
      <xdr:row>155</xdr:row>
      <xdr:rowOff>0</xdr:rowOff>
    </xdr:to>
    <xdr:sp macro="" textlink="">
      <xdr:nvSpPr>
        <xdr:cNvPr id="6" name="Line 15">
          <a:extLst>
            <a:ext uri="{FF2B5EF4-FFF2-40B4-BE49-F238E27FC236}">
              <a16:creationId xmlns:a16="http://schemas.microsoft.com/office/drawing/2014/main" id="{75756B31-AA6E-4A37-B4F5-FE7E7F4A4B1A}"/>
            </a:ext>
          </a:extLst>
        </xdr:cNvPr>
        <xdr:cNvSpPr>
          <a:spLocks noChangeShapeType="1"/>
        </xdr:cNvSpPr>
      </xdr:nvSpPr>
      <xdr:spPr bwMode="auto">
        <a:xfrm>
          <a:off x="2476500" y="11582400"/>
          <a:ext cx="390525" cy="0"/>
        </a:xfrm>
        <a:prstGeom prst="line">
          <a:avLst/>
        </a:prstGeom>
        <a:noFill/>
        <a:ln w="6350">
          <a:solidFill>
            <a:srgbClr val="000000"/>
          </a:solidFill>
          <a:round/>
          <a:headEnd/>
          <a:tailEnd/>
        </a:ln>
      </xdr:spPr>
    </xdr:sp>
    <xdr:clientData/>
  </xdr:twoCellAnchor>
  <xdr:twoCellAnchor>
    <xdr:from>
      <xdr:col>68</xdr:col>
      <xdr:colOff>0</xdr:colOff>
      <xdr:row>143</xdr:row>
      <xdr:rowOff>9524</xdr:rowOff>
    </xdr:from>
    <xdr:to>
      <xdr:col>86</xdr:col>
      <xdr:colOff>0</xdr:colOff>
      <xdr:row>150</xdr:row>
      <xdr:rowOff>19049</xdr:rowOff>
    </xdr:to>
    <xdr:sp macro="" textlink="">
      <xdr:nvSpPr>
        <xdr:cNvPr id="7" name="AutoShape 16">
          <a:extLst>
            <a:ext uri="{FF2B5EF4-FFF2-40B4-BE49-F238E27FC236}">
              <a16:creationId xmlns:a16="http://schemas.microsoft.com/office/drawing/2014/main" id="{1D79FF3C-BB95-48DA-ACF6-D9224A5A4E3E}"/>
            </a:ext>
          </a:extLst>
        </xdr:cNvPr>
        <xdr:cNvSpPr>
          <a:spLocks noChangeArrowheads="1"/>
        </xdr:cNvSpPr>
      </xdr:nvSpPr>
      <xdr:spPr bwMode="auto">
        <a:xfrm>
          <a:off x="5181600" y="10677524"/>
          <a:ext cx="1371600" cy="542925"/>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panose="02020609040205080304" pitchFamily="17" charset="-128"/>
              <a:ea typeface="ＭＳ 明朝" panose="02020609040205080304" pitchFamily="17" charset="-128"/>
            </a:rPr>
            <a:t>五円未満の端数は切り捨て、五円以上十円未満の端数は十円に切り上げ</a:t>
          </a:r>
        </a:p>
      </xdr:txBody>
    </xdr:sp>
    <xdr:clientData/>
  </xdr:twoCellAnchor>
  <xdr:twoCellAnchor>
    <xdr:from>
      <xdr:col>68</xdr:col>
      <xdr:colOff>0</xdr:colOff>
      <xdr:row>154</xdr:row>
      <xdr:rowOff>28575</xdr:rowOff>
    </xdr:from>
    <xdr:to>
      <xdr:col>86</xdr:col>
      <xdr:colOff>0</xdr:colOff>
      <xdr:row>156</xdr:row>
      <xdr:rowOff>66675</xdr:rowOff>
    </xdr:to>
    <xdr:sp macro="" textlink="">
      <xdr:nvSpPr>
        <xdr:cNvPr id="8" name="AutoShape 17">
          <a:extLst>
            <a:ext uri="{FF2B5EF4-FFF2-40B4-BE49-F238E27FC236}">
              <a16:creationId xmlns:a16="http://schemas.microsoft.com/office/drawing/2014/main" id="{4770E531-767A-4DF5-AC4F-9F04148D9468}"/>
            </a:ext>
          </a:extLst>
        </xdr:cNvPr>
        <xdr:cNvSpPr>
          <a:spLocks noChangeArrowheads="1"/>
        </xdr:cNvSpPr>
      </xdr:nvSpPr>
      <xdr:spPr bwMode="auto">
        <a:xfrm>
          <a:off x="5181600" y="11534775"/>
          <a:ext cx="1371600" cy="190500"/>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panose="02020609040205080304" pitchFamily="17" charset="-128"/>
              <a:ea typeface="ＭＳ 明朝" panose="02020609040205080304" pitchFamily="17" charset="-128"/>
            </a:rPr>
            <a:t>円未満四捨五入</a:t>
          </a:r>
        </a:p>
      </xdr:txBody>
    </xdr:sp>
    <xdr:clientData/>
  </xdr:twoCellAnchor>
  <xdr:twoCellAnchor>
    <xdr:from>
      <xdr:col>135</xdr:col>
      <xdr:colOff>0</xdr:colOff>
      <xdr:row>7</xdr:row>
      <xdr:rowOff>53340</xdr:rowOff>
    </xdr:from>
    <xdr:to>
      <xdr:col>164</xdr:col>
      <xdr:colOff>53340</xdr:colOff>
      <xdr:row>8</xdr:row>
      <xdr:rowOff>45720</xdr:rowOff>
    </xdr:to>
    <xdr:grpSp>
      <xdr:nvGrpSpPr>
        <xdr:cNvPr id="9" name="グループ化 8">
          <a:extLst>
            <a:ext uri="{FF2B5EF4-FFF2-40B4-BE49-F238E27FC236}">
              <a16:creationId xmlns:a16="http://schemas.microsoft.com/office/drawing/2014/main" id="{C8745864-7FC8-4DA1-9EB6-21BD3C3CD80E}"/>
            </a:ext>
          </a:extLst>
        </xdr:cNvPr>
        <xdr:cNvGrpSpPr/>
      </xdr:nvGrpSpPr>
      <xdr:grpSpPr>
        <a:xfrm>
          <a:off x="9258300" y="586740"/>
          <a:ext cx="2042160" cy="68580"/>
          <a:chOff x="3032760" y="137160"/>
          <a:chExt cx="2042160" cy="68580"/>
        </a:xfrm>
      </xdr:grpSpPr>
      <xdr:cxnSp macro="">
        <xdr:nvCxnSpPr>
          <xdr:cNvPr id="10" name="直線コネクタ 9">
            <a:extLst>
              <a:ext uri="{FF2B5EF4-FFF2-40B4-BE49-F238E27FC236}">
                <a16:creationId xmlns:a16="http://schemas.microsoft.com/office/drawing/2014/main" id="{6D368121-01C4-454A-AA50-505247BBB1E3}"/>
              </a:ext>
            </a:extLst>
          </xdr:cNvPr>
          <xdr:cNvCxnSpPr/>
        </xdr:nvCxnSpPr>
        <xdr:spPr bwMode="auto">
          <a:xfrm>
            <a:off x="3032760" y="137160"/>
            <a:ext cx="2042160" cy="0"/>
          </a:xfrm>
          <a:prstGeom prst="line">
            <a:avLst/>
          </a:prstGeom>
          <a:ln w="25400">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3F758819-BF2D-490B-96E2-5A795F985C69}"/>
              </a:ext>
            </a:extLst>
          </xdr:cNvPr>
          <xdr:cNvCxnSpPr/>
        </xdr:nvCxnSpPr>
        <xdr:spPr bwMode="auto">
          <a:xfrm>
            <a:off x="3032760" y="205740"/>
            <a:ext cx="2042160" cy="0"/>
          </a:xfrm>
          <a:prstGeom prst="line">
            <a:avLst/>
          </a:prstGeom>
          <a:ln w="25400">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134</xdr:col>
      <xdr:colOff>30480</xdr:colOff>
      <xdr:row>90</xdr:row>
      <xdr:rowOff>15240</xdr:rowOff>
    </xdr:from>
    <xdr:to>
      <xdr:col>142</xdr:col>
      <xdr:colOff>0</xdr:colOff>
      <xdr:row>94</xdr:row>
      <xdr:rowOff>30480</xdr:rowOff>
    </xdr:to>
    <xdr:sp macro="" textlink="">
      <xdr:nvSpPr>
        <xdr:cNvPr id="12" name="楕円 11">
          <a:extLst>
            <a:ext uri="{FF2B5EF4-FFF2-40B4-BE49-F238E27FC236}">
              <a16:creationId xmlns:a16="http://schemas.microsoft.com/office/drawing/2014/main" id="{FF6EF9AD-751A-4BB6-BDDF-07BF584B8FB9}"/>
            </a:ext>
          </a:extLst>
        </xdr:cNvPr>
        <xdr:cNvSpPr/>
      </xdr:nvSpPr>
      <xdr:spPr bwMode="auto">
        <a:xfrm>
          <a:off x="10241280" y="6644640"/>
          <a:ext cx="579120" cy="32004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134</xdr:col>
      <xdr:colOff>38100</xdr:colOff>
      <xdr:row>85</xdr:row>
      <xdr:rowOff>15240</xdr:rowOff>
    </xdr:from>
    <xdr:to>
      <xdr:col>142</xdr:col>
      <xdr:colOff>7620</xdr:colOff>
      <xdr:row>89</xdr:row>
      <xdr:rowOff>30480</xdr:rowOff>
    </xdr:to>
    <xdr:sp macro="" textlink="">
      <xdr:nvSpPr>
        <xdr:cNvPr id="13" name="楕円 12">
          <a:extLst>
            <a:ext uri="{FF2B5EF4-FFF2-40B4-BE49-F238E27FC236}">
              <a16:creationId xmlns:a16="http://schemas.microsoft.com/office/drawing/2014/main" id="{8967B357-E773-4D9D-8802-05AA890D1C51}"/>
            </a:ext>
          </a:extLst>
        </xdr:cNvPr>
        <xdr:cNvSpPr/>
      </xdr:nvSpPr>
      <xdr:spPr bwMode="auto">
        <a:xfrm>
          <a:off x="10248900" y="6263640"/>
          <a:ext cx="579120" cy="32004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
  <sheetViews>
    <sheetView view="pageBreakPreview" zoomScaleNormal="100" zoomScaleSheetLayoutView="100" workbookViewId="0">
      <pane ySplit="1" topLeftCell="A11" activePane="bottomLeft" state="frozen"/>
      <selection pane="bottomLeft" activeCell="C6" sqref="C6:E6"/>
    </sheetView>
  </sheetViews>
  <sheetFormatPr defaultColWidth="9" defaultRowHeight="13.2"/>
  <cols>
    <col min="1" max="1" width="34.6640625" style="64" customWidth="1"/>
    <col min="2" max="2" width="44.33203125" style="64" customWidth="1"/>
    <col min="3" max="3" width="14.77734375" style="64" customWidth="1"/>
    <col min="4" max="4" width="4.77734375" style="64" customWidth="1"/>
    <col min="5" max="6" width="14.77734375" style="64" customWidth="1"/>
    <col min="7" max="7" width="4.6640625" style="64" customWidth="1"/>
    <col min="8" max="8" width="14.6640625" style="64" customWidth="1"/>
    <col min="9" max="9" width="4.44140625" style="64" customWidth="1"/>
    <col min="10" max="10" width="3.33203125" style="64" bestFit="1" customWidth="1"/>
    <col min="11" max="15" width="3.33203125" style="64" customWidth="1"/>
    <col min="16" max="19" width="9" style="64" customWidth="1"/>
    <col min="20" max="16384" width="9" style="64"/>
  </cols>
  <sheetData>
    <row r="1" spans="1:23">
      <c r="A1" s="90" t="s">
        <v>0</v>
      </c>
      <c r="B1" s="91" t="s">
        <v>1</v>
      </c>
      <c r="C1" s="280" t="s">
        <v>2</v>
      </c>
      <c r="D1" s="280"/>
      <c r="E1" s="281"/>
      <c r="F1" s="282" t="s">
        <v>3</v>
      </c>
      <c r="G1" s="283"/>
      <c r="H1" s="284"/>
      <c r="Q1" s="65"/>
      <c r="R1" s="65"/>
    </row>
    <row r="2" spans="1:23">
      <c r="A2" s="139" t="s">
        <v>4</v>
      </c>
      <c r="B2" s="140" t="s">
        <v>5</v>
      </c>
      <c r="C2" s="239"/>
      <c r="D2" s="239"/>
      <c r="E2" s="240"/>
      <c r="F2" s="257" t="s">
        <v>6</v>
      </c>
      <c r="G2" s="257"/>
      <c r="H2" s="258"/>
      <c r="J2" s="221" t="s">
        <v>7</v>
      </c>
      <c r="K2" s="222"/>
      <c r="L2" s="222"/>
      <c r="M2" s="222"/>
      <c r="N2" s="222"/>
      <c r="O2" s="222"/>
      <c r="Q2" s="65"/>
      <c r="R2" s="65"/>
    </row>
    <row r="3" spans="1:23">
      <c r="A3" s="139" t="s">
        <v>8</v>
      </c>
      <c r="B3" s="140" t="s">
        <v>9</v>
      </c>
      <c r="C3" s="246"/>
      <c r="D3" s="239"/>
      <c r="E3" s="240"/>
      <c r="F3" s="285">
        <v>41913</v>
      </c>
      <c r="G3" s="285"/>
      <c r="H3" s="286"/>
      <c r="J3" s="222"/>
      <c r="K3" s="222"/>
      <c r="L3" s="222"/>
      <c r="M3" s="222"/>
      <c r="N3" s="222"/>
      <c r="O3" s="222"/>
      <c r="Q3" s="141" t="s">
        <v>10</v>
      </c>
    </row>
    <row r="4" spans="1:23">
      <c r="A4" s="139" t="s">
        <v>11</v>
      </c>
      <c r="B4" s="140" t="s">
        <v>12</v>
      </c>
      <c r="C4" s="246"/>
      <c r="D4" s="239"/>
      <c r="E4" s="240"/>
      <c r="F4" s="285"/>
      <c r="G4" s="285"/>
      <c r="H4" s="286"/>
      <c r="J4" s="222"/>
      <c r="K4" s="222"/>
      <c r="L4" s="222"/>
      <c r="M4" s="222"/>
      <c r="N4" s="222"/>
      <c r="O4" s="222"/>
      <c r="Q4" s="141" t="s">
        <v>13</v>
      </c>
    </row>
    <row r="5" spans="1:23">
      <c r="A5" s="218" t="s">
        <v>265</v>
      </c>
      <c r="B5" s="219" t="s">
        <v>266</v>
      </c>
      <c r="C5" s="239"/>
      <c r="D5" s="239"/>
      <c r="E5" s="240"/>
      <c r="F5" s="257">
        <v>1234567800</v>
      </c>
      <c r="G5" s="257"/>
      <c r="H5" s="258"/>
      <c r="K5" s="223"/>
      <c r="L5" s="224"/>
      <c r="M5" s="225"/>
    </row>
    <row r="6" spans="1:23">
      <c r="A6" s="139" t="s">
        <v>14</v>
      </c>
      <c r="B6" s="140" t="s">
        <v>15</v>
      </c>
      <c r="C6" s="239"/>
      <c r="D6" s="239"/>
      <c r="E6" s="240"/>
      <c r="F6" s="257" t="s">
        <v>16</v>
      </c>
      <c r="G6" s="257"/>
      <c r="H6" s="258"/>
      <c r="J6" s="226" t="s">
        <v>17</v>
      </c>
      <c r="K6" s="227"/>
      <c r="L6" s="227"/>
      <c r="M6" s="227"/>
      <c r="N6" s="227"/>
      <c r="O6" s="227"/>
    </row>
    <row r="7" spans="1:23">
      <c r="A7" s="139" t="s">
        <v>18</v>
      </c>
      <c r="B7" s="140" t="s">
        <v>19</v>
      </c>
      <c r="C7" s="239"/>
      <c r="D7" s="239"/>
      <c r="E7" s="240"/>
      <c r="F7" s="257" t="s">
        <v>20</v>
      </c>
      <c r="G7" s="257"/>
      <c r="H7" s="258"/>
      <c r="J7" s="227"/>
      <c r="K7" s="227"/>
      <c r="L7" s="227"/>
      <c r="M7" s="227"/>
      <c r="N7" s="227"/>
      <c r="O7" s="227"/>
    </row>
    <row r="8" spans="1:23">
      <c r="A8" s="139" t="s">
        <v>21</v>
      </c>
      <c r="B8" s="140" t="s">
        <v>22</v>
      </c>
      <c r="C8" s="229"/>
      <c r="D8" s="229"/>
      <c r="E8" s="230"/>
      <c r="F8" s="231" t="s">
        <v>23</v>
      </c>
      <c r="G8" s="232"/>
      <c r="H8" s="233"/>
      <c r="J8" s="227"/>
      <c r="K8" s="227"/>
      <c r="L8" s="227"/>
      <c r="M8" s="227"/>
      <c r="N8" s="227"/>
      <c r="O8" s="227"/>
    </row>
    <row r="9" spans="1:23">
      <c r="A9" s="139" t="s">
        <v>24</v>
      </c>
      <c r="B9" s="140" t="s">
        <v>25</v>
      </c>
      <c r="C9" s="229"/>
      <c r="D9" s="229"/>
      <c r="E9" s="230"/>
      <c r="F9" s="231" t="s">
        <v>26</v>
      </c>
      <c r="G9" s="232"/>
      <c r="H9" s="233"/>
    </row>
    <row r="10" spans="1:23">
      <c r="A10" s="139" t="s">
        <v>27</v>
      </c>
      <c r="B10" s="140" t="s">
        <v>28</v>
      </c>
      <c r="C10" s="229"/>
      <c r="D10" s="229"/>
      <c r="E10" s="230"/>
      <c r="F10" s="231" t="s">
        <v>29</v>
      </c>
      <c r="G10" s="232"/>
      <c r="H10" s="233"/>
    </row>
    <row r="11" spans="1:23">
      <c r="A11" s="139" t="s">
        <v>30</v>
      </c>
      <c r="B11" s="140" t="s">
        <v>31</v>
      </c>
      <c r="C11" s="229"/>
      <c r="D11" s="229"/>
      <c r="E11" s="230"/>
      <c r="F11" s="234">
        <v>1237654</v>
      </c>
      <c r="G11" s="235"/>
      <c r="H11" s="236"/>
      <c r="J11" s="237" t="s">
        <v>32</v>
      </c>
      <c r="K11" s="238"/>
      <c r="L11" s="238"/>
      <c r="M11" s="238"/>
      <c r="N11" s="238"/>
      <c r="O11" s="238"/>
    </row>
    <row r="12" spans="1:23" ht="13.5" customHeight="1">
      <c r="A12" s="139" t="s">
        <v>33</v>
      </c>
      <c r="B12" s="140" t="s">
        <v>34</v>
      </c>
      <c r="C12" s="229"/>
      <c r="D12" s="229"/>
      <c r="E12" s="230"/>
      <c r="F12" s="231" t="s">
        <v>35</v>
      </c>
      <c r="G12" s="232"/>
      <c r="H12" s="233"/>
      <c r="J12" s="238"/>
      <c r="K12" s="238"/>
      <c r="L12" s="238"/>
      <c r="M12" s="238"/>
      <c r="N12" s="238"/>
      <c r="O12" s="238"/>
    </row>
    <row r="13" spans="1:23">
      <c r="A13" s="139" t="s">
        <v>36</v>
      </c>
      <c r="B13" s="140" t="s">
        <v>37</v>
      </c>
      <c r="C13" s="229"/>
      <c r="D13" s="229"/>
      <c r="E13" s="230"/>
      <c r="F13" s="257" t="s">
        <v>16</v>
      </c>
      <c r="G13" s="257"/>
      <c r="H13" s="258"/>
      <c r="J13" s="238"/>
      <c r="K13" s="238"/>
      <c r="L13" s="238"/>
      <c r="M13" s="238"/>
      <c r="N13" s="238"/>
      <c r="O13" s="238"/>
    </row>
    <row r="14" spans="1:23" ht="46.5" customHeight="1">
      <c r="A14" s="139" t="s">
        <v>38</v>
      </c>
      <c r="B14" s="142" t="s">
        <v>39</v>
      </c>
      <c r="C14" s="275" t="str">
        <f>C51</f>
        <v/>
      </c>
      <c r="D14" s="275"/>
      <c r="E14" s="276"/>
      <c r="F14" s="277">
        <v>620000</v>
      </c>
      <c r="G14" s="278"/>
      <c r="H14" s="279"/>
      <c r="J14" s="238"/>
      <c r="K14" s="238"/>
      <c r="L14" s="238"/>
      <c r="M14" s="238"/>
      <c r="N14" s="238"/>
      <c r="O14" s="238"/>
    </row>
    <row r="15" spans="1:23">
      <c r="A15" s="139" t="s">
        <v>40</v>
      </c>
      <c r="B15" s="140" t="s">
        <v>41</v>
      </c>
      <c r="C15" s="239"/>
      <c r="D15" s="239"/>
      <c r="E15" s="240"/>
      <c r="F15" s="269" t="s">
        <v>42</v>
      </c>
      <c r="G15" s="269"/>
      <c r="H15" s="270"/>
      <c r="J15" s="228" t="str">
        <f>IF(C19="","　年　月分",TEXT(C19,"ggge年m月分"))</f>
        <v>　年　月分</v>
      </c>
      <c r="K15" s="228"/>
      <c r="L15" s="228"/>
      <c r="M15" s="228"/>
      <c r="N15" s="228"/>
      <c r="Q15" s="265" t="s">
        <v>43</v>
      </c>
      <c r="R15" s="265"/>
      <c r="S15" s="265"/>
      <c r="T15" s="265"/>
      <c r="U15" s="265"/>
      <c r="V15" s="265"/>
      <c r="W15" s="265"/>
    </row>
    <row r="16" spans="1:23" ht="13.8" thickBot="1">
      <c r="A16" s="139" t="s">
        <v>44</v>
      </c>
      <c r="B16" s="140" t="s">
        <v>9</v>
      </c>
      <c r="C16" s="246"/>
      <c r="D16" s="239"/>
      <c r="E16" s="240"/>
      <c r="F16" s="271">
        <v>44396</v>
      </c>
      <c r="G16" s="271"/>
      <c r="H16" s="272"/>
      <c r="J16" s="143" t="str">
        <f>IF($C$19="","",TEXT($P$22,"aaa"))</f>
        <v/>
      </c>
      <c r="K16" s="144">
        <v>1</v>
      </c>
      <c r="L16" s="144">
        <v>8</v>
      </c>
      <c r="M16" s="144">
        <v>15</v>
      </c>
      <c r="N16" s="144">
        <v>22</v>
      </c>
      <c r="O16" s="144">
        <v>29</v>
      </c>
      <c r="Q16" s="265"/>
      <c r="R16" s="265"/>
      <c r="S16" s="265"/>
      <c r="T16" s="265"/>
      <c r="U16" s="265"/>
      <c r="V16" s="265"/>
      <c r="W16" s="265"/>
    </row>
    <row r="17" spans="1:19" ht="13.8" thickBot="1">
      <c r="A17" s="139" t="s">
        <v>45</v>
      </c>
      <c r="B17" s="140" t="s">
        <v>12</v>
      </c>
      <c r="C17" s="246"/>
      <c r="D17" s="239"/>
      <c r="E17" s="240"/>
      <c r="F17" s="271">
        <v>44396</v>
      </c>
      <c r="G17" s="271"/>
      <c r="H17" s="272"/>
      <c r="J17" s="143" t="str">
        <f>IF($C$19="","",TEXT($P$22+1,"aaa"))</f>
        <v/>
      </c>
      <c r="K17" s="144">
        <v>2</v>
      </c>
      <c r="L17" s="144">
        <v>9</v>
      </c>
      <c r="M17" s="144">
        <v>16</v>
      </c>
      <c r="N17" s="144">
        <v>23</v>
      </c>
      <c r="O17" s="144">
        <v>30</v>
      </c>
      <c r="Q17" s="145" t="str">
        <f>IF(C17="","",C17)</f>
        <v/>
      </c>
      <c r="R17" s="65">
        <v>90</v>
      </c>
      <c r="S17" s="107" t="str">
        <f>IF(Q17="","",Q17+R17)</f>
        <v/>
      </c>
    </row>
    <row r="18" spans="1:19">
      <c r="A18" s="137" t="s">
        <v>46</v>
      </c>
      <c r="B18" s="140" t="s">
        <v>12</v>
      </c>
      <c r="C18" s="246"/>
      <c r="D18" s="239"/>
      <c r="E18" s="240"/>
      <c r="F18" s="247">
        <v>44486</v>
      </c>
      <c r="G18" s="248"/>
      <c r="H18" s="249"/>
      <c r="J18" s="143" t="str">
        <f>IF($C$19="","",TEXT($P$22+2,"aaa"))</f>
        <v/>
      </c>
      <c r="K18" s="144">
        <v>3</v>
      </c>
      <c r="L18" s="144">
        <v>10</v>
      </c>
      <c r="M18" s="144">
        <v>17</v>
      </c>
      <c r="N18" s="144">
        <v>24</v>
      </c>
      <c r="O18" s="144">
        <v>31</v>
      </c>
      <c r="Q18" s="64" t="s">
        <v>47</v>
      </c>
      <c r="S18" s="65" t="s">
        <v>48</v>
      </c>
    </row>
    <row r="19" spans="1:19">
      <c r="A19" s="137" t="s">
        <v>49</v>
      </c>
      <c r="B19" s="146" t="s">
        <v>50</v>
      </c>
      <c r="C19" s="134"/>
      <c r="D19" s="135" t="s">
        <v>51</v>
      </c>
      <c r="E19" s="136"/>
      <c r="F19" s="133">
        <v>44652</v>
      </c>
      <c r="G19" s="133" t="s">
        <v>51</v>
      </c>
      <c r="H19" s="147">
        <v>44681</v>
      </c>
      <c r="J19" s="143" t="str">
        <f>IF($C$19="","",TEXT($P$22+3,"aaa"))</f>
        <v/>
      </c>
      <c r="K19" s="144">
        <v>4</v>
      </c>
      <c r="L19" s="144">
        <v>11</v>
      </c>
      <c r="M19" s="144">
        <v>18</v>
      </c>
      <c r="N19" s="144">
        <v>25</v>
      </c>
      <c r="O19" s="127"/>
    </row>
    <row r="20" spans="1:19">
      <c r="A20" s="139" t="s">
        <v>52</v>
      </c>
      <c r="B20" s="140" t="s">
        <v>53</v>
      </c>
      <c r="C20" s="239"/>
      <c r="D20" s="239"/>
      <c r="E20" s="240"/>
      <c r="F20" s="244">
        <v>0</v>
      </c>
      <c r="G20" s="244"/>
      <c r="H20" s="245"/>
      <c r="J20" s="143" t="str">
        <f>IF($C$19="","",TEXT($P$22+4,"aaa"))</f>
        <v/>
      </c>
      <c r="K20" s="144">
        <v>5</v>
      </c>
      <c r="L20" s="144">
        <v>12</v>
      </c>
      <c r="M20" s="144">
        <v>19</v>
      </c>
      <c r="N20" s="144">
        <v>26</v>
      </c>
      <c r="O20" s="128"/>
    </row>
    <row r="21" spans="1:19">
      <c r="A21" s="139" t="s">
        <v>54</v>
      </c>
      <c r="B21" s="140" t="s">
        <v>55</v>
      </c>
      <c r="C21" s="239"/>
      <c r="D21" s="239"/>
      <c r="E21" s="240"/>
      <c r="F21" s="244">
        <v>0</v>
      </c>
      <c r="G21" s="244"/>
      <c r="H21" s="245"/>
      <c r="J21" s="143" t="str">
        <f>IF($C$19="","",TEXT($P$22+5,"aaa"))</f>
        <v/>
      </c>
      <c r="K21" s="144">
        <v>6</v>
      </c>
      <c r="L21" s="144">
        <v>13</v>
      </c>
      <c r="M21" s="144">
        <v>20</v>
      </c>
      <c r="N21" s="144">
        <v>27</v>
      </c>
      <c r="O21" s="128"/>
    </row>
    <row r="22" spans="1:19">
      <c r="A22" s="139" t="s">
        <v>56</v>
      </c>
      <c r="B22" s="140" t="s">
        <v>57</v>
      </c>
      <c r="C22" s="239"/>
      <c r="D22" s="239"/>
      <c r="E22" s="240"/>
      <c r="F22" s="244">
        <v>20</v>
      </c>
      <c r="G22" s="244"/>
      <c r="H22" s="245"/>
      <c r="J22" s="143" t="str">
        <f>IF($C$19="","",TEXT($P$22+6,"aaa"))</f>
        <v/>
      </c>
      <c r="K22" s="144">
        <v>7</v>
      </c>
      <c r="L22" s="144">
        <v>14</v>
      </c>
      <c r="M22" s="144">
        <v>21</v>
      </c>
      <c r="N22" s="144">
        <v>28</v>
      </c>
      <c r="O22" s="128"/>
      <c r="P22" s="126" t="str">
        <f>IF(C19="","",DATE(YEAR(C19),MONTH(C19),1))</f>
        <v/>
      </c>
    </row>
    <row r="23" spans="1:19">
      <c r="A23" s="139" t="s">
        <v>58</v>
      </c>
      <c r="B23" s="140" t="s">
        <v>59</v>
      </c>
      <c r="C23" s="239"/>
      <c r="D23" s="239"/>
      <c r="E23" s="240"/>
      <c r="F23" s="244">
        <v>0</v>
      </c>
      <c r="G23" s="244"/>
      <c r="H23" s="245"/>
    </row>
    <row r="24" spans="1:19">
      <c r="A24" s="139" t="s">
        <v>60</v>
      </c>
      <c r="B24" s="146" t="s">
        <v>61</v>
      </c>
      <c r="C24" s="239"/>
      <c r="D24" s="239"/>
      <c r="E24" s="240"/>
      <c r="F24" s="259">
        <v>20</v>
      </c>
      <c r="G24" s="260"/>
      <c r="H24" s="261"/>
    </row>
    <row r="25" spans="1:19">
      <c r="A25" s="139" t="s">
        <v>62</v>
      </c>
      <c r="B25" s="140" t="s">
        <v>63</v>
      </c>
      <c r="C25" s="229">
        <v>0</v>
      </c>
      <c r="D25" s="229"/>
      <c r="E25" s="230"/>
      <c r="F25" s="231">
        <v>203500</v>
      </c>
      <c r="G25" s="232"/>
      <c r="H25" s="233"/>
      <c r="K25"/>
      <c r="L25"/>
      <c r="M25"/>
      <c r="N25"/>
      <c r="O25"/>
    </row>
    <row r="26" spans="1:19">
      <c r="A26" s="139" t="s">
        <v>64</v>
      </c>
      <c r="B26" s="140" t="s">
        <v>65</v>
      </c>
      <c r="C26" s="229">
        <v>0</v>
      </c>
      <c r="D26" s="229"/>
      <c r="E26" s="230"/>
      <c r="F26" s="231">
        <v>0</v>
      </c>
      <c r="G26" s="232"/>
      <c r="H26" s="233"/>
      <c r="J26"/>
      <c r="K26"/>
      <c r="L26"/>
      <c r="M26"/>
      <c r="N26"/>
      <c r="O26"/>
    </row>
    <row r="27" spans="1:19">
      <c r="A27" s="218" t="s">
        <v>66</v>
      </c>
      <c r="B27" s="219" t="s">
        <v>67</v>
      </c>
      <c r="C27" s="229">
        <v>0</v>
      </c>
      <c r="D27" s="229"/>
      <c r="E27" s="230"/>
      <c r="F27" s="231">
        <v>0</v>
      </c>
      <c r="G27" s="232"/>
      <c r="H27" s="233"/>
      <c r="J27"/>
      <c r="K27"/>
      <c r="L27"/>
      <c r="M27"/>
      <c r="N27"/>
      <c r="O27"/>
    </row>
    <row r="28" spans="1:19">
      <c r="A28" s="218" t="s">
        <v>68</v>
      </c>
      <c r="B28" s="219" t="s">
        <v>69</v>
      </c>
      <c r="C28" s="273">
        <v>0</v>
      </c>
      <c r="D28" s="273"/>
      <c r="E28" s="274"/>
      <c r="F28" s="262">
        <v>20</v>
      </c>
      <c r="G28" s="263"/>
      <c r="H28" s="264"/>
    </row>
    <row r="29" spans="1:19" ht="64.5" customHeight="1">
      <c r="A29" s="139" t="s">
        <v>70</v>
      </c>
      <c r="B29" s="140" t="s">
        <v>71</v>
      </c>
      <c r="C29" s="229">
        <v>0</v>
      </c>
      <c r="D29" s="229"/>
      <c r="E29" s="230"/>
      <c r="F29" s="231">
        <v>0</v>
      </c>
      <c r="G29" s="232"/>
      <c r="H29" s="233"/>
    </row>
    <row r="30" spans="1:19" ht="87.6" customHeight="1">
      <c r="A30" s="137" t="s">
        <v>72</v>
      </c>
      <c r="B30" s="148" t="s">
        <v>264</v>
      </c>
      <c r="C30" s="229">
        <v>0</v>
      </c>
      <c r="D30" s="229"/>
      <c r="E30" s="230"/>
      <c r="F30" s="259">
        <v>0</v>
      </c>
      <c r="G30" s="260"/>
      <c r="H30" s="261"/>
    </row>
    <row r="31" spans="1:19" ht="52.8">
      <c r="A31" s="139" t="s">
        <v>73</v>
      </c>
      <c r="B31" s="142" t="s">
        <v>74</v>
      </c>
      <c r="C31" s="229">
        <v>0</v>
      </c>
      <c r="D31" s="229"/>
      <c r="E31" s="230"/>
      <c r="F31" s="231">
        <v>0</v>
      </c>
      <c r="G31" s="232"/>
      <c r="H31" s="233"/>
    </row>
    <row r="32" spans="1:19">
      <c r="A32" s="139" t="s">
        <v>75</v>
      </c>
      <c r="B32" s="140" t="s">
        <v>76</v>
      </c>
      <c r="C32" s="253"/>
      <c r="D32" s="253"/>
      <c r="E32" s="254"/>
      <c r="F32" s="241">
        <v>44228</v>
      </c>
      <c r="G32" s="242"/>
      <c r="H32" s="243"/>
    </row>
    <row r="33" spans="1:8">
      <c r="A33" s="139" t="s">
        <v>77</v>
      </c>
      <c r="B33" s="140" t="s">
        <v>78</v>
      </c>
      <c r="C33" s="229"/>
      <c r="D33" s="229"/>
      <c r="E33" s="230"/>
      <c r="F33" s="231" t="s">
        <v>79</v>
      </c>
      <c r="G33" s="232"/>
      <c r="H33" s="233"/>
    </row>
    <row r="34" spans="1:8">
      <c r="A34" s="139" t="s">
        <v>80</v>
      </c>
      <c r="B34" s="140" t="s">
        <v>81</v>
      </c>
      <c r="C34" s="229"/>
      <c r="D34" s="229"/>
      <c r="E34" s="230"/>
      <c r="F34" s="257" t="s">
        <v>82</v>
      </c>
      <c r="G34" s="257"/>
      <c r="H34" s="258"/>
    </row>
    <row r="35" spans="1:8" ht="13.8" thickBot="1">
      <c r="A35" s="149"/>
      <c r="B35" s="150"/>
      <c r="C35" s="255"/>
      <c r="D35" s="255"/>
      <c r="E35" s="256"/>
      <c r="F35" s="250"/>
      <c r="G35" s="251"/>
      <c r="H35" s="252"/>
    </row>
    <row r="37" spans="1:8" ht="42" customHeight="1" thickBot="1"/>
    <row r="38" spans="1:8" ht="17.25" customHeight="1" thickBot="1">
      <c r="C38" s="220" t="s">
        <v>83</v>
      </c>
    </row>
    <row r="39" spans="1:8" ht="17.25" customHeight="1">
      <c r="A39" s="266" t="s">
        <v>84</v>
      </c>
      <c r="B39" s="86" t="str">
        <f>"支給開始月"&amp;IF(C18="","",TEXT(C18,"(ge年m月)"))</f>
        <v>支給開始月</v>
      </c>
      <c r="C39" s="88"/>
    </row>
    <row r="40" spans="1:8" ht="17.25" customHeight="1">
      <c r="A40" s="267"/>
      <c r="B40" s="141" t="str">
        <f>"支給開始月より１月前"&amp;IFERROR(TEXT(DATE(YEAR(C18),MONTH(C18)-1,DAY(C18)),"(ge年m月)"),"")&amp;"の標準報酬月額"</f>
        <v>支給開始月より１月前の標準報酬月額</v>
      </c>
      <c r="C40" s="88"/>
    </row>
    <row r="41" spans="1:8" ht="17.25" customHeight="1">
      <c r="A41" s="267"/>
      <c r="B41" s="141" t="str">
        <f>"支給開始月より２月前"&amp;IFERROR(TEXT(DATE(YEAR(C18),MONTH(C18)-2,DAY(C18)),"(ge年m月)"),"")&amp;"の標準報酬月額"</f>
        <v>支給開始月より２月前の標準報酬月額</v>
      </c>
      <c r="C41" s="88"/>
    </row>
    <row r="42" spans="1:8" ht="17.25" customHeight="1">
      <c r="A42" s="267"/>
      <c r="B42" s="141" t="str">
        <f>"支給開始月より３月前"&amp;IFERROR(TEXT(DATE(YEAR(C18),MONTH(C18)-3,DAY(C18)),"(ge年m月)"),"")&amp;"の標準報酬月額"</f>
        <v>支給開始月より３月前の標準報酬月額</v>
      </c>
      <c r="C42" s="88"/>
    </row>
    <row r="43" spans="1:8" ht="17.25" customHeight="1">
      <c r="A43" s="267"/>
      <c r="B43" s="141" t="str">
        <f>"支給開始月より４月前"&amp;IFERROR(TEXT(DATE(YEAR(C18),MONTH(C18)-4,DAY(C18)),"(ge年m月)"),"")&amp;"の標準報酬月額"</f>
        <v>支給開始月より４月前の標準報酬月額</v>
      </c>
      <c r="C43" s="88"/>
    </row>
    <row r="44" spans="1:8" ht="17.25" customHeight="1">
      <c r="A44" s="267"/>
      <c r="B44" s="141" t="str">
        <f>"支給開始月より５月前"&amp;IFERROR(TEXT(DATE(YEAR(C18),MONTH(C18)-5,DAY(C18)),"(ge年m月)"),"")&amp;"の標準報酬月額"</f>
        <v>支給開始月より５月前の標準報酬月額</v>
      </c>
      <c r="C44" s="88"/>
    </row>
    <row r="45" spans="1:8" ht="17.25" customHeight="1">
      <c r="A45" s="267"/>
      <c r="B45" s="141" t="str">
        <f>"支給開始月より６月前"&amp;IFERROR(TEXT(DATE(YEAR(C18),MONTH(C18)-6,DAY(C18)),"(ge年m月)"),"")&amp;"の標準報酬月額"</f>
        <v>支給開始月より６月前の標準報酬月額</v>
      </c>
      <c r="C45" s="88"/>
    </row>
    <row r="46" spans="1:8" ht="17.25" customHeight="1">
      <c r="A46" s="267"/>
      <c r="B46" s="141" t="str">
        <f>"支給開始月より７月前"&amp;IFERROR(TEXT(DATE(YEAR(C18),MONTH(C18)-7,DAY(C18)),"(ge年m月)"),"")&amp;"の標準報酬月額"</f>
        <v>支給開始月より７月前の標準報酬月額</v>
      </c>
      <c r="C46" s="88"/>
    </row>
    <row r="47" spans="1:8" ht="17.25" customHeight="1">
      <c r="A47" s="267"/>
      <c r="B47" s="141" t="str">
        <f>"支給開始月より８月前"&amp;IFERROR(TEXT(DATE(YEAR(C18),MONTH(C18)-8,DAY(C18)),"(ge年m月)"),"")&amp;"の標準報酬月額"</f>
        <v>支給開始月より８月前の標準報酬月額</v>
      </c>
      <c r="C47" s="88"/>
    </row>
    <row r="48" spans="1:8" ht="17.25" customHeight="1">
      <c r="A48" s="267"/>
      <c r="B48" s="141" t="str">
        <f>"支給開始月より９月前"&amp;IFERROR(TEXT(DATE(YEAR(C18),MONTH(C18)-9,DAY(C18)),"(ge年m月)"),"")&amp;"の標準報酬月額"</f>
        <v>支給開始月より９月前の標準報酬月額</v>
      </c>
      <c r="C48" s="88"/>
    </row>
    <row r="49" spans="1:3" ht="17.25" customHeight="1">
      <c r="A49" s="267"/>
      <c r="B49" s="141" t="str">
        <f>"支給開始月より１０月前"&amp;IFERROR(TEXT(DATE(YEAR(C18),MONTH(C18)-10,DAY(C18)),"(ge年m月)"),"")&amp;"の標準報酬月額"</f>
        <v>支給開始月より１０月前の標準報酬月額</v>
      </c>
      <c r="C49" s="88"/>
    </row>
    <row r="50" spans="1:3" ht="24" customHeight="1" thickBot="1">
      <c r="A50" s="268"/>
      <c r="B50" s="151" t="str">
        <f>"支給開始月より１１月前"&amp;IFERROR(TEXT(DATE(YEAR(C18),MONTH(C18)-11,DAY(C18)),"(ge年m月)"),"")&amp;"の標準報酬月額"</f>
        <v>支給開始月より１１月前の標準報酬月額</v>
      </c>
      <c r="C50" s="88"/>
    </row>
    <row r="51" spans="1:3" ht="14.4" thickTop="1" thickBot="1">
      <c r="B51" s="87" t="s">
        <v>85</v>
      </c>
      <c r="C51" s="89" t="str">
        <f>IF(C39="","",ROUNDDOWN(SUM(C39:C50)/12,6))</f>
        <v/>
      </c>
    </row>
  </sheetData>
  <sheetProtection selectLockedCells="1"/>
  <mergeCells count="75">
    <mergeCell ref="C1:E1"/>
    <mergeCell ref="F1:H1"/>
    <mergeCell ref="C2:E2"/>
    <mergeCell ref="F2:H2"/>
    <mergeCell ref="C5:E5"/>
    <mergeCell ref="F5:H5"/>
    <mergeCell ref="C3:E3"/>
    <mergeCell ref="C4:E4"/>
    <mergeCell ref="F3:H3"/>
    <mergeCell ref="F4:H4"/>
    <mergeCell ref="F6:H6"/>
    <mergeCell ref="C7:E7"/>
    <mergeCell ref="F7:H7"/>
    <mergeCell ref="C14:E14"/>
    <mergeCell ref="F14:H14"/>
    <mergeCell ref="C13:E13"/>
    <mergeCell ref="F13:H13"/>
    <mergeCell ref="Q15:W16"/>
    <mergeCell ref="A39:A50"/>
    <mergeCell ref="F31:H31"/>
    <mergeCell ref="C31:E31"/>
    <mergeCell ref="C15:E15"/>
    <mergeCell ref="F15:H15"/>
    <mergeCell ref="F16:H16"/>
    <mergeCell ref="C16:E16"/>
    <mergeCell ref="F17:H17"/>
    <mergeCell ref="C17:E17"/>
    <mergeCell ref="C22:E22"/>
    <mergeCell ref="C30:E30"/>
    <mergeCell ref="F30:H30"/>
    <mergeCell ref="F23:H23"/>
    <mergeCell ref="C25:E25"/>
    <mergeCell ref="C28:E28"/>
    <mergeCell ref="C18:E18"/>
    <mergeCell ref="F18:H18"/>
    <mergeCell ref="F35:H35"/>
    <mergeCell ref="C32:E32"/>
    <mergeCell ref="C33:E33"/>
    <mergeCell ref="C35:E35"/>
    <mergeCell ref="C34:E34"/>
    <mergeCell ref="F34:H34"/>
    <mergeCell ref="F27:H27"/>
    <mergeCell ref="F25:H25"/>
    <mergeCell ref="F26:H26"/>
    <mergeCell ref="C24:E24"/>
    <mergeCell ref="F24:H24"/>
    <mergeCell ref="C20:E20"/>
    <mergeCell ref="F20:H20"/>
    <mergeCell ref="F28:H28"/>
    <mergeCell ref="F32:H32"/>
    <mergeCell ref="F33:H33"/>
    <mergeCell ref="F21:H21"/>
    <mergeCell ref="C26:E26"/>
    <mergeCell ref="C21:E21"/>
    <mergeCell ref="C29:E29"/>
    <mergeCell ref="F29:H29"/>
    <mergeCell ref="C23:E23"/>
    <mergeCell ref="F22:H22"/>
    <mergeCell ref="C27:E27"/>
    <mergeCell ref="J2:O4"/>
    <mergeCell ref="K5:M5"/>
    <mergeCell ref="J6:O8"/>
    <mergeCell ref="J15:N15"/>
    <mergeCell ref="C8:E8"/>
    <mergeCell ref="F8:H8"/>
    <mergeCell ref="C9:E9"/>
    <mergeCell ref="F9:H9"/>
    <mergeCell ref="C10:E10"/>
    <mergeCell ref="F10:H10"/>
    <mergeCell ref="C11:E11"/>
    <mergeCell ref="F11:H11"/>
    <mergeCell ref="C12:E12"/>
    <mergeCell ref="F12:H12"/>
    <mergeCell ref="J11:O14"/>
    <mergeCell ref="C6:E6"/>
  </mergeCells>
  <phoneticPr fontId="2"/>
  <dataValidations count="38">
    <dataValidation allowBlank="1" showInputMessage="1" showErrorMessage="1" promptTitle="数式注意" prompt="数式が入力されています。" sqref="C14:E14" xr:uid="{84C3D542-6EFE-42F4-A092-829D60130533}"/>
    <dataValidation allowBlank="1" showInputMessage="1" showErrorMessage="1" promptTitle="C25～C31は金額が「０」の場合でも０」を入力してください。" prompt="計算書に反映されません。" sqref="C25:E31" xr:uid="{1C1C2D20-E283-4CE2-AF8F-EC9AA8BEC59A}"/>
    <dataValidation allowBlank="1" showErrorMessage="1" promptTitle="C19～C24は金額が「０」の場合でも０」を入力してください。" prompt="計算書に反映されません。" sqref="C32:E32 C8:E9 C12:E13 C34:E35" xr:uid="{0EDD23BF-3233-481B-922E-7705BF90D97C}"/>
    <dataValidation type="list" allowBlank="1" showErrorMessage="1" promptTitle="C19～C24は金額が「０」の場合でも０」を入力してください。" prompt="計算書に反映されません。" sqref="C33:E33" xr:uid="{3B3BD460-4CE1-452A-8DB3-6F377394750A}">
      <formula1>"農林水産事務官,農林水産技官"</formula1>
    </dataValidation>
    <dataValidation type="list" allowBlank="1" showErrorMessage="1" promptTitle="C19～C24は金額が「０」の場合でも０」を入力してください。" prompt="計算書に反映されません。" sqref="C10:E10" xr:uid="{DE2FFF58-041C-4CE9-B6B5-3F49DB87BDFC}">
      <formula1>"普通,当座"</formula1>
    </dataValidation>
    <dataValidation type="textLength" allowBlank="1" showErrorMessage="1" errorTitle="入力内容が誤っています。" error="口座番号は７桁以内です。_x000a_ゆうちょ銀行の場合は記号番号ではなく【口座番号】を入力します。" promptTitle="C19～C24は金額が「０」の場合でも０」を入力してください。" prompt="計算書に反映されません。" sqref="C11:E11" xr:uid="{07B03187-72A1-4EC6-9067-294620741173}">
      <formula1>1</formula1>
      <formula2>7</formula2>
    </dataValidation>
    <dataValidation type="list" allowBlank="1" showInputMessage="1" showErrorMessage="1" sqref="K16" xr:uid="{C28124DF-100A-4A87-821E-4BB2BA97996B}">
      <formula1>"1"</formula1>
    </dataValidation>
    <dataValidation type="list" allowBlank="1" showInputMessage="1" showErrorMessage="1" sqref="K18" xr:uid="{6B3B12CD-2B72-4B4A-8223-588191B7AB61}">
      <formula1>"3"</formula1>
    </dataValidation>
    <dataValidation type="list" allowBlank="1" showInputMessage="1" showErrorMessage="1" sqref="K19" xr:uid="{D1F22088-0403-44FB-A9A9-28436462A8C4}">
      <formula1>"4"</formula1>
    </dataValidation>
    <dataValidation type="list" allowBlank="1" showInputMessage="1" showErrorMessage="1" sqref="K20" xr:uid="{90902F57-D58E-4629-AF7B-19EF6FCA875C}">
      <formula1>"5"</formula1>
    </dataValidation>
    <dataValidation type="list" allowBlank="1" showInputMessage="1" showErrorMessage="1" sqref="K21" xr:uid="{C358FB34-5BB9-4E32-89A4-7AE87162BCC1}">
      <formula1>"6"</formula1>
    </dataValidation>
    <dataValidation type="list" allowBlank="1" showInputMessage="1" showErrorMessage="1" sqref="K22" xr:uid="{0D73AF69-2AFF-4458-8EAC-B6AFB44AF1F1}">
      <formula1>"7"</formula1>
    </dataValidation>
    <dataValidation type="list" allowBlank="1" showInputMessage="1" showErrorMessage="1" sqref="L16" xr:uid="{6726E5A0-8FFC-4D24-AEC6-282630EC7C34}">
      <formula1>"8"</formula1>
    </dataValidation>
    <dataValidation type="list" allowBlank="1" showInputMessage="1" showErrorMessage="1" sqref="L17" xr:uid="{8F1758EC-AD73-439F-91D3-AFD5DACE1A11}">
      <formula1>"9"</formula1>
    </dataValidation>
    <dataValidation type="list" allowBlank="1" showInputMessage="1" showErrorMessage="1" sqref="L18" xr:uid="{B70CAD91-CCD5-48D2-ADE2-22EEF739311A}">
      <formula1>"10"</formula1>
    </dataValidation>
    <dataValidation type="list" allowBlank="1" showInputMessage="1" showErrorMessage="1" sqref="L19" xr:uid="{06800B57-AABD-41F4-934F-962D60657369}">
      <formula1>"11"</formula1>
    </dataValidation>
    <dataValidation type="list" allowBlank="1" showInputMessage="1" showErrorMessage="1" sqref="L20" xr:uid="{9933F705-637F-4DD0-B411-14FB5DCC8728}">
      <formula1>"12"</formula1>
    </dataValidation>
    <dataValidation type="list" allowBlank="1" showInputMessage="1" showErrorMessage="1" sqref="L21" xr:uid="{0973B837-5551-4A18-B3C1-A4FB6B797884}">
      <formula1>"13"</formula1>
    </dataValidation>
    <dataValidation type="list" allowBlank="1" showInputMessage="1" showErrorMessage="1" sqref="L22" xr:uid="{D7733814-EAF6-47AF-97F3-6058B4BA1A02}">
      <formula1>"14"</formula1>
    </dataValidation>
    <dataValidation type="list" allowBlank="1" showInputMessage="1" showErrorMessage="1" sqref="M16" xr:uid="{853D56B8-84AB-4AD3-9A4B-E537F9595D1B}">
      <formula1>"15"</formula1>
    </dataValidation>
    <dataValidation type="list" allowBlank="1" showInputMessage="1" showErrorMessage="1" sqref="M17" xr:uid="{3BDEAC7D-EE2B-4505-9393-F9F91C73D1DD}">
      <formula1>"16"</formula1>
    </dataValidation>
    <dataValidation type="list" allowBlank="1" showInputMessage="1" showErrorMessage="1" sqref="M18" xr:uid="{A7AA3F6A-B26A-4FFC-8DB8-EE3F35DC2075}">
      <formula1>"17"</formula1>
    </dataValidation>
    <dataValidation type="list" allowBlank="1" showInputMessage="1" showErrorMessage="1" sqref="M19" xr:uid="{E840C56D-F6B0-429E-86AD-4F4DC5F03E1A}">
      <formula1>"18"</formula1>
    </dataValidation>
    <dataValidation type="list" allowBlank="1" showInputMessage="1" showErrorMessage="1" sqref="M20" xr:uid="{07EBED2A-47C8-48BF-962C-0D9416F5E78F}">
      <formula1>"19"</formula1>
    </dataValidation>
    <dataValidation type="list" allowBlank="1" showInputMessage="1" showErrorMessage="1" sqref="M21" xr:uid="{AE505EC2-3E09-4A22-940B-43FAC8C5FB34}">
      <formula1>"20"</formula1>
    </dataValidation>
    <dataValidation type="list" allowBlank="1" showInputMessage="1" showErrorMessage="1" sqref="M22" xr:uid="{7F0FB6CB-CCC9-4679-B46B-556A7934C2D1}">
      <formula1>"21"</formula1>
    </dataValidation>
    <dataValidation type="list" allowBlank="1" showInputMessage="1" showErrorMessage="1" sqref="N16" xr:uid="{A3AD3419-D3D6-438D-A8FB-06A2C8D2A21E}">
      <formula1>"22"</formula1>
    </dataValidation>
    <dataValidation type="list" allowBlank="1" showInputMessage="1" showErrorMessage="1" sqref="N17" xr:uid="{85DDD469-238A-47C8-9BFE-E205F0E7D25F}">
      <formula1>"23"</formula1>
    </dataValidation>
    <dataValidation type="list" allowBlank="1" showInputMessage="1" showErrorMessage="1" sqref="N18" xr:uid="{D20963DD-30E9-44C0-8F1F-F1DA258A9863}">
      <formula1>"24"</formula1>
    </dataValidation>
    <dataValidation type="list" allowBlank="1" showInputMessage="1" showErrorMessage="1" sqref="N19" xr:uid="{0467A5A5-1656-43C4-844F-E2D76D66C791}">
      <formula1>"25"</formula1>
    </dataValidation>
    <dataValidation type="list" allowBlank="1" showInputMessage="1" showErrorMessage="1" sqref="N20" xr:uid="{2724B254-2FCA-4C63-9CC3-8315A1AA133D}">
      <formula1>"26"</formula1>
    </dataValidation>
    <dataValidation type="list" allowBlank="1" showInputMessage="1" showErrorMessage="1" sqref="N21" xr:uid="{4D233D44-EDE2-4DDE-A52C-9A12AC85B294}">
      <formula1>"27"</formula1>
    </dataValidation>
    <dataValidation type="list" allowBlank="1" showInputMessage="1" showErrorMessage="1" sqref="N22" xr:uid="{4B940060-188F-4E85-AF89-A6C1F03C962E}">
      <formula1>"28"</formula1>
    </dataValidation>
    <dataValidation type="list" allowBlank="1" showInputMessage="1" showErrorMessage="1" sqref="O16" xr:uid="{4FCF55D4-A45C-42DE-A4FD-6FF87193E5C7}">
      <formula1>"29"</formula1>
    </dataValidation>
    <dataValidation type="list" allowBlank="1" showInputMessage="1" showErrorMessage="1" sqref="O17" xr:uid="{D4647879-B243-42F0-A850-7F59DD7647C2}">
      <formula1>"30"</formula1>
    </dataValidation>
    <dataValidation type="list" allowBlank="1" showInputMessage="1" showErrorMessage="1" sqref="O18" xr:uid="{7CEC6AA6-358A-42DD-BF1B-98350B134FFB}">
      <formula1>"31"</formula1>
    </dataValidation>
    <dataValidation type="list" allowBlank="1" showInputMessage="1" showErrorMessage="1" sqref="K5:M5" xr:uid="{BF41ED90-DE18-4CEC-96FE-525BFC92775D}">
      <formula1>$Q$3:$Q$4</formula1>
    </dataValidation>
    <dataValidation type="list" allowBlank="1" showInputMessage="1" showErrorMessage="1" sqref="K17" xr:uid="{21418655-423A-4B29-8AB4-8103AE185B12}">
      <formula1>"2"</formula1>
    </dataValidation>
  </dataValidations>
  <pageMargins left="0.78740157480314965" right="0.78740157480314965" top="0.98425196850393704" bottom="0.98425196850393704" header="0.51181102362204722" footer="0.51181102362204722"/>
  <pageSetup paperSize="9" scale="72" orientation="landscape" r:id="rId1"/>
  <headerFooter>
    <oddFooter>&amp;P / &amp;N ページ</oddFooter>
  </headerFooter>
  <rowBreaks count="1" manualBreakCount="1">
    <brk id="35" max="15" man="1"/>
  </rowBreaks>
  <ignoredErrors>
    <ignoredError sqref="Q17"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CDD3-3352-4A73-BD42-73BD0E418AEA}">
  <dimension ref="A1:Y74"/>
  <sheetViews>
    <sheetView view="pageBreakPreview" topLeftCell="A36" zoomScaleNormal="100" zoomScaleSheetLayoutView="100" workbookViewId="0">
      <selection activeCell="O53" sqref="O53"/>
    </sheetView>
  </sheetViews>
  <sheetFormatPr defaultColWidth="5.6640625" defaultRowHeight="15" customHeight="1"/>
  <cols>
    <col min="1" max="8" width="6.109375" style="120" customWidth="1"/>
    <col min="9" max="9" width="9.109375" style="120" customWidth="1"/>
    <col min="10" max="14" width="6.109375" style="120" customWidth="1"/>
    <col min="15" max="15" width="11.77734375" style="120" customWidth="1"/>
    <col min="16" max="16" width="6.109375" style="120" customWidth="1"/>
    <col min="17" max="17" width="4.77734375" style="120" customWidth="1"/>
    <col min="18" max="18" width="5.6640625" style="120"/>
    <col min="19" max="19" width="3.77734375" style="120" customWidth="1"/>
    <col min="20" max="20" width="2.21875" style="120" customWidth="1"/>
    <col min="21" max="21" width="3.88671875" style="120" customWidth="1"/>
    <col min="22" max="16384" width="5.6640625" style="120"/>
  </cols>
  <sheetData>
    <row r="1" spans="1:18" ht="18" customHeight="1">
      <c r="A1" s="108"/>
      <c r="B1" s="108"/>
      <c r="C1" s="108"/>
      <c r="D1" s="108"/>
      <c r="E1" s="293" t="str">
        <f>IF(入力表!C19="","",TEXT(入力表!C19,"ggg e 年 m 月分"))</f>
        <v/>
      </c>
      <c r="F1" s="293"/>
      <c r="G1" s="293"/>
      <c r="H1" s="293"/>
      <c r="I1" s="293" t="s">
        <v>181</v>
      </c>
      <c r="J1" s="293"/>
      <c r="K1" s="293"/>
      <c r="L1" s="109"/>
      <c r="M1" s="109"/>
      <c r="N1" s="109"/>
      <c r="O1" s="109"/>
      <c r="P1" s="109"/>
      <c r="Q1" s="109"/>
      <c r="R1" s="109"/>
    </row>
    <row r="2" spans="1:18" ht="15" customHeight="1">
      <c r="H2" s="289"/>
      <c r="I2" s="289"/>
      <c r="J2" s="289"/>
    </row>
    <row r="3" spans="1:18" ht="15" customHeight="1">
      <c r="A3" s="290" t="s">
        <v>182</v>
      </c>
      <c r="B3" s="291"/>
      <c r="C3" s="294" t="str">
        <f>IF(入力表!C5="","","0820"&amp;"-"&amp;入力表!C5)</f>
        <v/>
      </c>
      <c r="D3" s="291"/>
      <c r="E3" s="291"/>
      <c r="L3" s="292" t="s">
        <v>183</v>
      </c>
      <c r="M3" s="292"/>
      <c r="N3" s="292"/>
      <c r="P3" s="287">
        <f>IF(入力表!C25="","",入力表!C25)</f>
        <v>0</v>
      </c>
      <c r="Q3" s="288"/>
      <c r="R3" s="120" t="str">
        <f t="shared" ref="R3:R9" si="0">IF(P3="","","円")</f>
        <v>円</v>
      </c>
    </row>
    <row r="4" spans="1:18" ht="15" customHeight="1">
      <c r="L4" s="289" t="str">
        <f>入力表!A26</f>
        <v>扶養手当</v>
      </c>
      <c r="M4" s="289"/>
      <c r="N4" s="289"/>
      <c r="P4" s="287">
        <f>IF(入力表!C26="","",入力表!C26)</f>
        <v>0</v>
      </c>
      <c r="Q4" s="288"/>
      <c r="R4" s="120" t="str">
        <f t="shared" si="0"/>
        <v>円</v>
      </c>
    </row>
    <row r="5" spans="1:18" ht="15" customHeight="1">
      <c r="A5" s="290" t="s">
        <v>184</v>
      </c>
      <c r="B5" s="291"/>
      <c r="C5" s="289" t="str">
        <f>IF(入力表!C6="","",入力表!C6)</f>
        <v/>
      </c>
      <c r="D5" s="289"/>
      <c r="E5" s="289"/>
      <c r="L5" s="292" t="str">
        <f>入力表!A27</f>
        <v>俸給の特別調整額</v>
      </c>
      <c r="M5" s="292"/>
      <c r="N5" s="292"/>
      <c r="P5" s="287">
        <f>IF(入力表!C27="","",入力表!C27)</f>
        <v>0</v>
      </c>
      <c r="Q5" s="288"/>
      <c r="R5" s="120" t="str">
        <f t="shared" si="0"/>
        <v>円</v>
      </c>
    </row>
    <row r="6" spans="1:18" ht="15" customHeight="1">
      <c r="C6" s="25"/>
      <c r="D6" s="25"/>
      <c r="E6" s="25"/>
      <c r="F6" s="25"/>
      <c r="G6" s="102"/>
      <c r="H6" s="122"/>
      <c r="L6" s="289" t="str">
        <f>入力表!A28</f>
        <v>地域手当及び広域異動手当率</v>
      </c>
      <c r="M6" s="289"/>
      <c r="N6" s="289"/>
      <c r="O6" s="116">
        <f>IF(入力表!C28="","",入力表!C28/100)</f>
        <v>0</v>
      </c>
      <c r="P6" s="287">
        <f>IF(O6="","",ROUNDDOWN((P3+P4+P5)*O6,0))</f>
        <v>0</v>
      </c>
      <c r="Q6" s="288"/>
      <c r="R6" s="120" t="str">
        <f>IF(P6="","","円")</f>
        <v>円</v>
      </c>
    </row>
    <row r="7" spans="1:18" ht="15" customHeight="1">
      <c r="A7" s="67"/>
      <c r="B7" s="67"/>
      <c r="C7" s="67"/>
      <c r="D7" s="102"/>
      <c r="E7" s="122"/>
      <c r="L7" s="289" t="str">
        <f>入力表!A29</f>
        <v>住居手当</v>
      </c>
      <c r="M7" s="289"/>
      <c r="N7" s="289"/>
      <c r="P7" s="287">
        <f>IF(入力表!C29="","",入力表!C29)</f>
        <v>0</v>
      </c>
      <c r="Q7" s="288"/>
      <c r="R7" s="120" t="str">
        <f t="shared" si="0"/>
        <v>円</v>
      </c>
    </row>
    <row r="8" spans="1:18" ht="15" customHeight="1">
      <c r="A8" s="67"/>
      <c r="B8" s="67"/>
      <c r="C8" s="67"/>
      <c r="D8" s="102"/>
      <c r="E8" s="122"/>
      <c r="L8" s="292" t="str">
        <f>入力表!A30</f>
        <v>○○手当</v>
      </c>
      <c r="M8" s="292"/>
      <c r="N8" s="292"/>
      <c r="P8" s="287">
        <f>IF(入力表!C30="","",入力表!C30)</f>
        <v>0</v>
      </c>
      <c r="Q8" s="288"/>
      <c r="R8" s="120" t="str">
        <f t="shared" si="0"/>
        <v>円</v>
      </c>
    </row>
    <row r="9" spans="1:18" ht="15" customHeight="1">
      <c r="L9" s="289" t="str">
        <f>入力表!A31</f>
        <v>現物給与</v>
      </c>
      <c r="M9" s="289"/>
      <c r="N9" s="289"/>
      <c r="P9" s="287">
        <f>IF(入力表!C31="","",入力表!C31)</f>
        <v>0</v>
      </c>
      <c r="Q9" s="288"/>
      <c r="R9" s="120" t="str">
        <f t="shared" si="0"/>
        <v>円</v>
      </c>
    </row>
    <row r="10" spans="1:18" ht="15" customHeight="1">
      <c r="L10" s="295" t="str">
        <f>入力表!A14</f>
        <v>１２月間の各月の標準報酬月額の平均</v>
      </c>
      <c r="M10" s="295"/>
      <c r="N10" s="295"/>
      <c r="O10" s="291"/>
      <c r="P10" s="296" t="str">
        <f>IF(入力表!C14="","",入力表!C14)</f>
        <v/>
      </c>
      <c r="Q10" s="297"/>
      <c r="R10" s="120" t="str">
        <f>IF(P10="","","円")</f>
        <v/>
      </c>
    </row>
    <row r="11" spans="1:18" ht="15" customHeight="1">
      <c r="A11" s="124" t="s">
        <v>185</v>
      </c>
      <c r="B11" s="98"/>
      <c r="C11" s="98"/>
    </row>
    <row r="12" spans="1:18" ht="15" customHeight="1">
      <c r="A12" s="124" t="s">
        <v>186</v>
      </c>
      <c r="B12" s="98"/>
      <c r="C12" s="98"/>
      <c r="F12" s="120" t="str">
        <f>IF(入力表!C21="","",入力表!C21)</f>
        <v/>
      </c>
      <c r="G12" s="120" t="s">
        <v>187</v>
      </c>
    </row>
    <row r="13" spans="1:18" ht="15" customHeight="1">
      <c r="E13" s="298" t="s">
        <v>188</v>
      </c>
      <c r="F13" s="299"/>
      <c r="J13" s="298" t="s">
        <v>189</v>
      </c>
      <c r="K13" s="299"/>
      <c r="M13" s="298" t="s">
        <v>190</v>
      </c>
      <c r="N13" s="300"/>
      <c r="P13" s="301" t="s">
        <v>191</v>
      </c>
      <c r="Q13" s="302"/>
    </row>
    <row r="14" spans="1:18" ht="15" customHeight="1">
      <c r="B14" s="306" t="s">
        <v>183</v>
      </c>
      <c r="C14" s="307"/>
      <c r="E14" s="299"/>
      <c r="F14" s="299"/>
      <c r="H14" s="96" t="s">
        <v>192</v>
      </c>
      <c r="J14" s="299"/>
      <c r="K14" s="299"/>
      <c r="M14" s="300"/>
      <c r="N14" s="300"/>
      <c r="P14" s="302"/>
      <c r="Q14" s="302"/>
    </row>
    <row r="15" spans="1:18" ht="15" customHeight="1">
      <c r="A15" s="67"/>
      <c r="B15" s="305">
        <f>$P$3</f>
        <v>0</v>
      </c>
      <c r="C15" s="300"/>
      <c r="D15" s="96" t="s">
        <v>193</v>
      </c>
      <c r="E15" s="305">
        <f>IF($P$3="","",ROUNDDOWN($P$3*$O$6,0))</f>
        <v>0</v>
      </c>
      <c r="F15" s="300"/>
      <c r="G15" s="96" t="s">
        <v>169</v>
      </c>
      <c r="H15" s="71" t="s">
        <v>194</v>
      </c>
      <c r="I15" s="96" t="s">
        <v>193</v>
      </c>
      <c r="J15" s="304">
        <f>IF($P$5="","",ROUNDDOWN($P$5*$O$6,0))</f>
        <v>0</v>
      </c>
      <c r="K15" s="288"/>
      <c r="L15" s="96" t="s">
        <v>193</v>
      </c>
      <c r="M15" s="305">
        <f>IF(P4="","",$P$4*$O$6)</f>
        <v>0</v>
      </c>
      <c r="N15" s="300"/>
      <c r="O15" s="96" t="s">
        <v>166</v>
      </c>
      <c r="P15" s="290" t="str">
        <f>IF(入力表!C24="","",入力表!C24)</f>
        <v/>
      </c>
      <c r="Q15" s="290"/>
      <c r="R15" s="96" t="s">
        <v>193</v>
      </c>
    </row>
    <row r="16" spans="1:18" ht="15" customHeight="1">
      <c r="B16" s="125"/>
      <c r="C16" s="94"/>
    </row>
    <row r="17" spans="1:25" ht="15" customHeight="1">
      <c r="B17" s="312" t="str">
        <f>$L$5</f>
        <v>俸給の特別調整額</v>
      </c>
      <c r="C17" s="313"/>
      <c r="E17" s="290" t="str">
        <f>$L$4</f>
        <v>扶養手当</v>
      </c>
      <c r="F17" s="300"/>
      <c r="H17" s="290" t="str">
        <f>$L$7</f>
        <v>住居手当</v>
      </c>
      <c r="I17" s="300"/>
      <c r="K17" s="290" t="str">
        <f>$L$8</f>
        <v>○○手当</v>
      </c>
      <c r="L17" s="300"/>
      <c r="N17" s="290" t="str">
        <f>$L$9</f>
        <v>現物給与</v>
      </c>
      <c r="O17" s="300"/>
      <c r="Y17" s="298"/>
    </row>
    <row r="18" spans="1:25" ht="15" customHeight="1">
      <c r="A18" s="68"/>
      <c r="B18" s="304">
        <f>IF($P$5="","",$P$5)</f>
        <v>0</v>
      </c>
      <c r="C18" s="304"/>
      <c r="D18" s="96" t="s">
        <v>193</v>
      </c>
      <c r="E18" s="305">
        <f>$P$4</f>
        <v>0</v>
      </c>
      <c r="F18" s="300"/>
      <c r="G18" s="96" t="s">
        <v>193</v>
      </c>
      <c r="H18" s="305">
        <f>$P$7</f>
        <v>0</v>
      </c>
      <c r="I18" s="300"/>
      <c r="J18" s="96" t="s">
        <v>193</v>
      </c>
      <c r="K18" s="305">
        <f>$P$8</f>
        <v>0</v>
      </c>
      <c r="L18" s="300"/>
      <c r="M18" s="96" t="s">
        <v>193</v>
      </c>
      <c r="N18" s="305">
        <f>$P$9</f>
        <v>0</v>
      </c>
      <c r="O18" s="300"/>
      <c r="P18" s="96" t="s">
        <v>166</v>
      </c>
      <c r="Q18" s="96">
        <v>22</v>
      </c>
      <c r="X18" s="66"/>
      <c r="Y18" s="303"/>
    </row>
    <row r="19" spans="1:25" ht="15" customHeight="1">
      <c r="O19" s="97" t="s">
        <v>195</v>
      </c>
      <c r="P19" s="308" t="e">
        <f>IF($B$15="","",ROUNDDOWN(((($B$15+$E$15)*1/2+$J$15+$M$15)*1/$P$15)+(($B$18+$E$18+$H$18+$K$18+$N$18)*1/22),0))</f>
        <v>#VALUE!</v>
      </c>
      <c r="Q19" s="309"/>
      <c r="R19" s="99" t="s">
        <v>196</v>
      </c>
      <c r="X19" s="79"/>
      <c r="Y19" s="118"/>
    </row>
    <row r="20" spans="1:25" ht="15" customHeight="1">
      <c r="P20" s="310" t="s">
        <v>197</v>
      </c>
      <c r="Q20" s="310"/>
      <c r="R20" s="311"/>
    </row>
    <row r="21" spans="1:25" ht="15" customHeight="1">
      <c r="P21" s="125"/>
      <c r="Q21" s="125"/>
      <c r="R21" s="94"/>
    </row>
    <row r="22" spans="1:25" ht="15" customHeight="1">
      <c r="A22" s="98" t="s">
        <v>198</v>
      </c>
      <c r="F22" s="120" t="str">
        <f>IF(入力表!C23="","",入力表!C23)</f>
        <v/>
      </c>
      <c r="G22" s="120" t="s">
        <v>187</v>
      </c>
    </row>
    <row r="23" spans="1:25" ht="15" customHeight="1">
      <c r="E23" s="298" t="s">
        <v>188</v>
      </c>
      <c r="F23" s="299"/>
      <c r="H23" s="298" t="s">
        <v>189</v>
      </c>
      <c r="I23" s="299"/>
      <c r="K23" s="298" t="s">
        <v>190</v>
      </c>
      <c r="L23" s="300"/>
      <c r="N23" s="298" t="s">
        <v>191</v>
      </c>
      <c r="O23" s="299"/>
    </row>
    <row r="24" spans="1:25" ht="15" customHeight="1">
      <c r="A24" s="67"/>
      <c r="B24" s="306" t="s">
        <v>183</v>
      </c>
      <c r="C24" s="307"/>
      <c r="E24" s="299"/>
      <c r="F24" s="299"/>
      <c r="H24" s="299"/>
      <c r="I24" s="299"/>
      <c r="K24" s="300"/>
      <c r="L24" s="300"/>
      <c r="N24" s="299"/>
      <c r="O24" s="299"/>
      <c r="U24" s="80"/>
    </row>
    <row r="25" spans="1:25" ht="15" customHeight="1">
      <c r="B25" s="305">
        <f>$P$3</f>
        <v>0</v>
      </c>
      <c r="C25" s="300"/>
      <c r="D25" s="96" t="s">
        <v>193</v>
      </c>
      <c r="E25" s="305">
        <f>IF($P$3="","",ROUNDDOWN($P$3*$O$6,0))</f>
        <v>0</v>
      </c>
      <c r="F25" s="300"/>
      <c r="G25" s="96" t="s">
        <v>193</v>
      </c>
      <c r="H25" s="304">
        <f>IF($P$5="","",ROUNDDOWN($P$5*$O$6,0))</f>
        <v>0</v>
      </c>
      <c r="I25" s="288"/>
      <c r="J25" s="96" t="s">
        <v>193</v>
      </c>
      <c r="K25" s="305">
        <f>IF(P4="","",$P$4*$O$6)</f>
        <v>0</v>
      </c>
      <c r="L25" s="300"/>
      <c r="M25" s="96" t="s">
        <v>166</v>
      </c>
      <c r="N25" s="290" t="str">
        <f>IF(入力表!C24="","",入力表!C24)</f>
        <v/>
      </c>
      <c r="O25" s="290"/>
      <c r="P25" s="96" t="s">
        <v>193</v>
      </c>
    </row>
    <row r="26" spans="1:25" ht="15" customHeight="1">
      <c r="B26" s="125"/>
      <c r="C26" s="94"/>
    </row>
    <row r="27" spans="1:25" ht="15" customHeight="1">
      <c r="B27" s="312" t="str">
        <f>$L$5</f>
        <v>俸給の特別調整額</v>
      </c>
      <c r="C27" s="313"/>
      <c r="E27" s="290" t="str">
        <f>$L$4</f>
        <v>扶養手当</v>
      </c>
      <c r="F27" s="300"/>
      <c r="H27" s="290" t="str">
        <f>$L$7</f>
        <v>住居手当</v>
      </c>
      <c r="I27" s="300"/>
      <c r="K27" s="290" t="str">
        <f>$L$8</f>
        <v>○○手当</v>
      </c>
      <c r="L27" s="300"/>
      <c r="N27" s="290" t="str">
        <f>$L$9</f>
        <v>現物給与</v>
      </c>
      <c r="O27" s="300"/>
      <c r="X27" s="82"/>
      <c r="Y27" s="298"/>
    </row>
    <row r="28" spans="1:25" ht="15" customHeight="1">
      <c r="A28" s="68"/>
      <c r="B28" s="304">
        <f>IF($P$5="","",$P$5)</f>
        <v>0</v>
      </c>
      <c r="C28" s="304"/>
      <c r="D28" s="96" t="s">
        <v>193</v>
      </c>
      <c r="E28" s="305">
        <f>$P$4</f>
        <v>0</v>
      </c>
      <c r="F28" s="300"/>
      <c r="G28" s="96" t="s">
        <v>193</v>
      </c>
      <c r="H28" s="305">
        <f>$P$7</f>
        <v>0</v>
      </c>
      <c r="I28" s="300"/>
      <c r="J28" s="96" t="s">
        <v>193</v>
      </c>
      <c r="K28" s="305">
        <f>$P$8</f>
        <v>0</v>
      </c>
      <c r="L28" s="300"/>
      <c r="M28" s="96" t="s">
        <v>193</v>
      </c>
      <c r="N28" s="305">
        <f>$P$9</f>
        <v>0</v>
      </c>
      <c r="O28" s="300"/>
      <c r="P28" s="96" t="s">
        <v>166</v>
      </c>
      <c r="Q28" s="96">
        <v>22</v>
      </c>
      <c r="X28" s="76"/>
      <c r="Y28" s="303"/>
    </row>
    <row r="29" spans="1:25" ht="15" customHeight="1">
      <c r="A29" s="68"/>
      <c r="B29" s="118"/>
      <c r="C29" s="118"/>
      <c r="D29" s="96"/>
      <c r="E29" s="121"/>
      <c r="F29" s="117"/>
      <c r="G29" s="96"/>
      <c r="H29" s="121"/>
      <c r="I29" s="117"/>
      <c r="J29" s="96"/>
      <c r="K29" s="121"/>
      <c r="L29" s="117"/>
      <c r="M29" s="96"/>
      <c r="N29" s="121"/>
      <c r="O29" s="97" t="s">
        <v>195</v>
      </c>
      <c r="P29" s="308" t="e">
        <f>IF($B$25="","",ROUNDDOWN((($B$25+$E$25+$H$25+$K$25)*1/$N$25)+(($B$28+$E$28+$H$28+K28+$N$28)*1/22),0))</f>
        <v>#VALUE!</v>
      </c>
      <c r="Q29" s="309"/>
      <c r="R29" s="99" t="s">
        <v>199</v>
      </c>
      <c r="X29" s="78"/>
      <c r="Y29" s="123"/>
    </row>
    <row r="30" spans="1:25" ht="15" customHeight="1">
      <c r="A30" s="68"/>
      <c r="B30" s="118"/>
      <c r="C30" s="118"/>
      <c r="D30" s="96"/>
      <c r="E30" s="121"/>
      <c r="F30" s="117"/>
      <c r="G30" s="96"/>
      <c r="H30" s="121"/>
      <c r="I30" s="117"/>
      <c r="J30" s="96"/>
      <c r="K30" s="121"/>
      <c r="L30" s="117"/>
      <c r="M30" s="96"/>
      <c r="N30" s="121"/>
      <c r="O30" s="96"/>
      <c r="P30" s="310" t="s">
        <v>197</v>
      </c>
      <c r="Q30" s="310"/>
      <c r="R30" s="311"/>
      <c r="S30" s="125"/>
      <c r="T30" s="125"/>
      <c r="U30" s="94"/>
      <c r="X30" s="78"/>
      <c r="Y30" s="123"/>
    </row>
    <row r="31" spans="1:25" ht="15" customHeight="1">
      <c r="A31" s="68"/>
      <c r="B31" s="118"/>
      <c r="C31" s="118"/>
      <c r="D31" s="96"/>
      <c r="E31" s="121"/>
      <c r="F31" s="117"/>
      <c r="G31" s="96"/>
      <c r="H31" s="121"/>
      <c r="I31" s="117"/>
      <c r="J31" s="96"/>
      <c r="K31" s="121"/>
      <c r="L31" s="117"/>
      <c r="M31" s="96"/>
      <c r="N31" s="121"/>
      <c r="O31" s="117"/>
      <c r="P31" s="96"/>
      <c r="Q31" s="96"/>
      <c r="R31" s="96"/>
      <c r="S31" s="125"/>
      <c r="T31" s="125"/>
      <c r="U31" s="94"/>
      <c r="X31" s="78"/>
      <c r="Y31" s="123"/>
    </row>
    <row r="32" spans="1:25" ht="15" customHeight="1">
      <c r="A32" s="98" t="s">
        <v>200</v>
      </c>
      <c r="F32" s="120" t="str">
        <f>IF(入力表!C22="","",入力表!C22)</f>
        <v/>
      </c>
      <c r="G32" s="120" t="s">
        <v>187</v>
      </c>
      <c r="U32" s="81"/>
    </row>
    <row r="33" spans="1:22" ht="15" customHeight="1">
      <c r="E33" s="298" t="s">
        <v>201</v>
      </c>
      <c r="F33" s="299"/>
      <c r="J33" s="298"/>
      <c r="K33" s="299"/>
      <c r="M33" s="298"/>
      <c r="N33" s="300"/>
      <c r="P33" s="301" t="s">
        <v>191</v>
      </c>
      <c r="Q33" s="302"/>
      <c r="U33" s="81"/>
    </row>
    <row r="34" spans="1:22" ht="15" customHeight="1">
      <c r="B34" s="306" t="s">
        <v>183</v>
      </c>
      <c r="C34" s="307"/>
      <c r="E34" s="299"/>
      <c r="F34" s="299"/>
      <c r="H34" s="96" t="s">
        <v>202</v>
      </c>
      <c r="J34" s="299"/>
      <c r="K34" s="299"/>
      <c r="M34" s="300"/>
      <c r="N34" s="300"/>
      <c r="P34" s="302"/>
      <c r="Q34" s="302"/>
      <c r="U34" s="81"/>
    </row>
    <row r="35" spans="1:22" ht="15" customHeight="1">
      <c r="A35" s="67"/>
      <c r="B35" s="305">
        <f>$P$3</f>
        <v>0</v>
      </c>
      <c r="C35" s="300"/>
      <c r="D35" s="96" t="s">
        <v>193</v>
      </c>
      <c r="E35" s="305">
        <f>IF($P$3="","",ROUNDDOWN(($P$3+P4)*$O$6,0))</f>
        <v>0</v>
      </c>
      <c r="F35" s="300"/>
      <c r="G35" s="96" t="s">
        <v>169</v>
      </c>
      <c r="H35" s="71" t="s">
        <v>203</v>
      </c>
      <c r="I35" s="96"/>
      <c r="J35" s="304"/>
      <c r="K35" s="288"/>
      <c r="L35" s="96"/>
      <c r="M35" s="305"/>
      <c r="N35" s="300"/>
      <c r="O35" s="96" t="s">
        <v>166</v>
      </c>
      <c r="P35" s="290" t="str">
        <f>IF(入力表!C24="","",入力表!C24)</f>
        <v/>
      </c>
      <c r="Q35" s="290"/>
      <c r="R35" s="96" t="s">
        <v>193</v>
      </c>
      <c r="U35" s="83"/>
    </row>
    <row r="36" spans="1:22" ht="15" customHeight="1">
      <c r="B36" s="96"/>
      <c r="C36" s="25"/>
    </row>
    <row r="37" spans="1:22" ht="15" customHeight="1">
      <c r="B37" s="96" t="s">
        <v>64</v>
      </c>
      <c r="C37" s="117"/>
      <c r="E37" s="96" t="s">
        <v>70</v>
      </c>
      <c r="F37" s="117"/>
      <c r="H37" s="96" t="str">
        <f>L8</f>
        <v>○○手当</v>
      </c>
      <c r="I37" s="117"/>
      <c r="K37" s="120" t="s">
        <v>73</v>
      </c>
      <c r="U37" s="77"/>
      <c r="V37" s="298"/>
    </row>
    <row r="38" spans="1:22" ht="15" customHeight="1">
      <c r="A38" s="68"/>
      <c r="B38" s="121">
        <f>$P$4</f>
        <v>0</v>
      </c>
      <c r="C38" s="117"/>
      <c r="D38" s="96" t="s">
        <v>193</v>
      </c>
      <c r="E38" s="121">
        <f>$P$7</f>
        <v>0</v>
      </c>
      <c r="F38" s="117"/>
      <c r="G38" s="96" t="s">
        <v>193</v>
      </c>
      <c r="H38" s="121">
        <f>$P$8</f>
        <v>0</v>
      </c>
      <c r="I38" s="125" t="s">
        <v>204</v>
      </c>
      <c r="J38" s="96" t="s">
        <v>193</v>
      </c>
      <c r="K38" s="121">
        <f>$P$9</f>
        <v>0</v>
      </c>
      <c r="N38" s="96" t="s">
        <v>205</v>
      </c>
      <c r="O38" s="92" t="s">
        <v>195</v>
      </c>
      <c r="P38" s="308" t="e">
        <f>IF(B35="","",ROUNDDOWN((((B35+E35)*8/10)*1/P35)+(((B38+E38+H38)*8/10+K38)*1/22),0))</f>
        <v>#VALUE!</v>
      </c>
      <c r="Q38" s="309"/>
      <c r="R38" s="99" t="s">
        <v>206</v>
      </c>
      <c r="U38" s="79"/>
      <c r="V38" s="303"/>
    </row>
    <row r="39" spans="1:22" ht="15" customHeight="1">
      <c r="A39" s="68"/>
      <c r="B39" s="121"/>
      <c r="C39" s="117"/>
      <c r="D39" s="96"/>
      <c r="E39" s="121"/>
      <c r="F39" s="117"/>
      <c r="G39" s="96"/>
      <c r="H39" s="121"/>
      <c r="I39" s="125"/>
      <c r="J39" s="96"/>
      <c r="K39" s="121"/>
      <c r="N39" s="96"/>
      <c r="O39" s="96"/>
      <c r="P39" s="290" t="s">
        <v>197</v>
      </c>
      <c r="Q39" s="290"/>
      <c r="R39" s="291"/>
      <c r="U39" s="79"/>
      <c r="V39" s="123"/>
    </row>
    <row r="40" spans="1:22" ht="15" customHeight="1">
      <c r="A40" s="68"/>
      <c r="B40" s="121"/>
      <c r="C40" s="117"/>
      <c r="D40" s="96"/>
      <c r="E40" s="121"/>
      <c r="F40" s="117"/>
      <c r="G40" s="96"/>
      <c r="H40" s="121"/>
      <c r="I40" s="125"/>
      <c r="J40" s="96"/>
      <c r="K40" s="121"/>
      <c r="N40" s="96"/>
      <c r="O40" s="96"/>
      <c r="P40" s="96"/>
      <c r="Q40" s="96"/>
      <c r="R40" s="25"/>
      <c r="U40" s="79"/>
      <c r="V40" s="123"/>
    </row>
    <row r="41" spans="1:22" ht="15" customHeight="1">
      <c r="A41" s="98" t="s">
        <v>207</v>
      </c>
      <c r="F41" s="120" t="str">
        <f>IF(入力表!C20="","",入力表!C20)</f>
        <v/>
      </c>
      <c r="G41" s="120" t="s">
        <v>187</v>
      </c>
      <c r="U41" s="81"/>
    </row>
    <row r="42" spans="1:22" ht="15" customHeight="1">
      <c r="P42" s="96"/>
      <c r="Q42" s="96"/>
      <c r="R42" s="25"/>
    </row>
    <row r="43" spans="1:22" ht="15" customHeight="1">
      <c r="A43" s="124" t="s">
        <v>208</v>
      </c>
    </row>
    <row r="44" spans="1:22" ht="15" customHeight="1">
      <c r="B44" s="314" t="str">
        <f>L10</f>
        <v>１２月間の各月の標準報酬月額の平均</v>
      </c>
      <c r="C44" s="314"/>
      <c r="D44" s="315"/>
    </row>
    <row r="45" spans="1:22" ht="15" customHeight="1">
      <c r="B45" s="316" t="str">
        <f>$P$10</f>
        <v/>
      </c>
      <c r="C45" s="317"/>
      <c r="D45" s="96" t="s">
        <v>166</v>
      </c>
      <c r="E45" s="69">
        <v>22</v>
      </c>
      <c r="F45" s="96" t="s">
        <v>195</v>
      </c>
      <c r="G45" s="305" t="str">
        <f>IF(B45="","",ROUND($B$45/22,-1))</f>
        <v/>
      </c>
      <c r="H45" s="300"/>
      <c r="I45" s="120" t="s">
        <v>209</v>
      </c>
    </row>
    <row r="46" spans="1:22" ht="15" customHeight="1">
      <c r="B46" s="321" t="str">
        <f>$G$45</f>
        <v/>
      </c>
      <c r="C46" s="300"/>
      <c r="D46" s="96" t="s">
        <v>169</v>
      </c>
      <c r="E46" s="71" t="s">
        <v>210</v>
      </c>
      <c r="F46" s="96" t="s">
        <v>195</v>
      </c>
      <c r="G46" s="305" t="str">
        <f>IF(B46="","",ROUND($B$46*2/3,0))</f>
        <v/>
      </c>
      <c r="H46" s="300"/>
      <c r="I46" s="120" t="s">
        <v>211</v>
      </c>
      <c r="L46" s="124"/>
    </row>
    <row r="48" spans="1:22" ht="15" customHeight="1">
      <c r="A48" s="322" t="s">
        <v>212</v>
      </c>
      <c r="B48" s="322"/>
      <c r="C48" s="322"/>
      <c r="D48" s="322"/>
      <c r="E48" s="322"/>
      <c r="F48" s="322"/>
      <c r="G48" s="322"/>
      <c r="H48" s="322"/>
      <c r="I48" s="322"/>
      <c r="J48" s="322"/>
    </row>
    <row r="49" spans="1:18" ht="15" customHeight="1">
      <c r="B49" s="96" t="s">
        <v>213</v>
      </c>
      <c r="C49" s="96" t="e">
        <f>IF($P$19&lt;$G$46,"＜","＞")</f>
        <v>#VALUE!</v>
      </c>
      <c r="D49" s="96" t="s">
        <v>214</v>
      </c>
      <c r="F49" s="96" t="e">
        <f>IF($C$49="＜",$F$12,0)</f>
        <v>#VALUE!</v>
      </c>
      <c r="G49" s="96" t="s">
        <v>187</v>
      </c>
    </row>
    <row r="50" spans="1:18" ht="15" customHeight="1">
      <c r="B50" s="96" t="s">
        <v>215</v>
      </c>
      <c r="C50" s="96" t="e">
        <f>IF($P$29&lt;$G$46,"＜","＞")</f>
        <v>#VALUE!</v>
      </c>
      <c r="D50" s="96" t="s">
        <v>214</v>
      </c>
      <c r="F50" s="96" t="e">
        <f>IF($C$50="＜",$F$22,0)</f>
        <v>#VALUE!</v>
      </c>
      <c r="G50" s="96" t="s">
        <v>187</v>
      </c>
      <c r="I50" s="289" t="e">
        <f>$F$49+$F$50+$F$51+$F$52</f>
        <v>#VALUE!</v>
      </c>
      <c r="J50" s="289" t="s">
        <v>187</v>
      </c>
      <c r="K50" s="93"/>
      <c r="L50" s="93"/>
    </row>
    <row r="51" spans="1:18" ht="15" customHeight="1">
      <c r="B51" s="96" t="s">
        <v>216</v>
      </c>
      <c r="C51" s="96" t="e">
        <f>IF($P$38&lt;$G$46,"＜","＞")</f>
        <v>#VALUE!</v>
      </c>
      <c r="D51" s="96" t="s">
        <v>214</v>
      </c>
      <c r="F51" s="96" t="e">
        <f>IF($C$51="＜",$F$32,0)</f>
        <v>#VALUE!</v>
      </c>
      <c r="G51" s="96" t="s">
        <v>187</v>
      </c>
      <c r="I51" s="291"/>
      <c r="J51" s="291"/>
      <c r="K51" s="96"/>
    </row>
    <row r="52" spans="1:18" ht="15" customHeight="1">
      <c r="B52" s="96" t="s">
        <v>217</v>
      </c>
      <c r="C52" s="96"/>
      <c r="D52" s="96"/>
      <c r="F52" s="96">
        <f>IF($F$41="",0,$F$41)</f>
        <v>0</v>
      </c>
      <c r="G52" s="96" t="s">
        <v>187</v>
      </c>
    </row>
    <row r="54" spans="1:18" ht="15" customHeight="1">
      <c r="A54" s="124" t="s">
        <v>218</v>
      </c>
      <c r="B54" s="98"/>
      <c r="C54" s="98"/>
    </row>
    <row r="55" spans="1:18" ht="15" customHeight="1">
      <c r="A55" s="124" t="s">
        <v>219</v>
      </c>
      <c r="B55" s="98"/>
      <c r="C55" s="98"/>
    </row>
    <row r="56" spans="1:18" ht="15" customHeight="1">
      <c r="B56" s="290" t="s">
        <v>220</v>
      </c>
      <c r="C56" s="291"/>
      <c r="D56" s="96"/>
      <c r="E56" s="304" t="s">
        <v>171</v>
      </c>
      <c r="F56" s="320"/>
      <c r="G56" s="96"/>
      <c r="H56" s="290" t="s">
        <v>221</v>
      </c>
      <c r="I56" s="290"/>
      <c r="J56" s="323" t="s">
        <v>222</v>
      </c>
      <c r="K56" s="324"/>
      <c r="L56" s="104"/>
      <c r="M56" s="318" t="s">
        <v>171</v>
      </c>
      <c r="N56" s="319"/>
    </row>
    <row r="57" spans="1:18" ht="15" customHeight="1">
      <c r="B57" s="304" t="str">
        <f>IF($G$46="","",$G$46)</f>
        <v/>
      </c>
      <c r="C57" s="320"/>
      <c r="D57" s="96" t="s">
        <v>169</v>
      </c>
      <c r="E57" s="304" t="e">
        <f>IF($F$49="","",$F$49)</f>
        <v>#VALUE!</v>
      </c>
      <c r="F57" s="320"/>
      <c r="G57" s="96" t="s">
        <v>223</v>
      </c>
      <c r="H57" s="304" t="e">
        <f>IF(J57="","",J57*M57)</f>
        <v>#VALUE!</v>
      </c>
      <c r="I57" s="320"/>
      <c r="J57" s="304" t="e">
        <f>IF($P$19="","",$P$19)</f>
        <v>#VALUE!</v>
      </c>
      <c r="K57" s="320"/>
      <c r="L57" s="96" t="s">
        <v>169</v>
      </c>
      <c r="M57" s="290" t="e">
        <f>IF(F49="","",F49)</f>
        <v>#VALUE!</v>
      </c>
      <c r="N57" s="290"/>
      <c r="O57" s="121" t="s">
        <v>195</v>
      </c>
      <c r="P57" s="304" t="str">
        <f>IF(B57="","",B57*E57-H57)</f>
        <v/>
      </c>
      <c r="Q57" s="304"/>
      <c r="R57" s="103" t="s">
        <v>224</v>
      </c>
    </row>
    <row r="58" spans="1:18" ht="15" customHeight="1">
      <c r="B58" s="70"/>
      <c r="F58" s="66"/>
      <c r="G58" s="66"/>
      <c r="I58" s="66"/>
    </row>
    <row r="59" spans="1:18" ht="15" customHeight="1">
      <c r="A59" s="124" t="s">
        <v>225</v>
      </c>
    </row>
    <row r="60" spans="1:18" ht="15" customHeight="1">
      <c r="A60" s="98"/>
      <c r="B60" s="290" t="s">
        <v>220</v>
      </c>
      <c r="C60" s="291"/>
      <c r="D60" s="96"/>
      <c r="E60" s="304" t="s">
        <v>171</v>
      </c>
      <c r="F60" s="320"/>
      <c r="G60" s="96"/>
      <c r="H60" s="290" t="s">
        <v>221</v>
      </c>
      <c r="I60" s="290"/>
      <c r="J60" s="323" t="s">
        <v>226</v>
      </c>
      <c r="K60" s="324"/>
      <c r="L60" s="104"/>
      <c r="M60" s="318" t="s">
        <v>171</v>
      </c>
      <c r="N60" s="319"/>
    </row>
    <row r="61" spans="1:18" ht="15" customHeight="1">
      <c r="A61" s="98"/>
      <c r="B61" s="304" t="str">
        <f>IF($G$46="","",$G$46)</f>
        <v/>
      </c>
      <c r="C61" s="320"/>
      <c r="D61" s="96" t="s">
        <v>169</v>
      </c>
      <c r="E61" s="304" t="e">
        <f>IF($F$50="","",$F$50)</f>
        <v>#VALUE!</v>
      </c>
      <c r="F61" s="320"/>
      <c r="G61" s="96" t="s">
        <v>223</v>
      </c>
      <c r="H61" s="304" t="e">
        <f>IF(J61="","",J61*M61)</f>
        <v>#VALUE!</v>
      </c>
      <c r="I61" s="320"/>
      <c r="J61" s="304" t="e">
        <f>IF($P$29="","",$P$29)</f>
        <v>#VALUE!</v>
      </c>
      <c r="K61" s="320"/>
      <c r="L61" s="96" t="s">
        <v>169</v>
      </c>
      <c r="M61" s="290" t="e">
        <f>IF(F50="","",F50)</f>
        <v>#VALUE!</v>
      </c>
      <c r="N61" s="290"/>
      <c r="O61" s="121" t="s">
        <v>195</v>
      </c>
      <c r="P61" s="304" t="str">
        <f>IF(B61="","",B61*E61-H61)</f>
        <v/>
      </c>
      <c r="Q61" s="304"/>
      <c r="R61" s="103" t="s">
        <v>227</v>
      </c>
    </row>
    <row r="62" spans="1:18" ht="15" customHeight="1">
      <c r="A62" s="98"/>
      <c r="B62" s="70"/>
      <c r="F62" s="66"/>
      <c r="G62" s="66"/>
      <c r="I62" s="66"/>
    </row>
    <row r="63" spans="1:18" ht="15" customHeight="1">
      <c r="A63" s="124" t="s">
        <v>228</v>
      </c>
      <c r="M63" s="66"/>
    </row>
    <row r="64" spans="1:18" ht="15" customHeight="1">
      <c r="A64" s="98"/>
      <c r="B64" s="290" t="s">
        <v>220</v>
      </c>
      <c r="C64" s="291"/>
      <c r="D64" s="96"/>
      <c r="E64" s="304" t="s">
        <v>171</v>
      </c>
      <c r="F64" s="320"/>
      <c r="G64" s="96"/>
      <c r="H64" s="290" t="s">
        <v>221</v>
      </c>
      <c r="I64" s="290"/>
      <c r="J64" s="323" t="s">
        <v>229</v>
      </c>
      <c r="K64" s="324"/>
      <c r="L64" s="104"/>
      <c r="M64" s="318" t="s">
        <v>171</v>
      </c>
      <c r="N64" s="319"/>
    </row>
    <row r="65" spans="1:21" ht="15" customHeight="1">
      <c r="A65" s="98"/>
      <c r="B65" s="304" t="str">
        <f>IF($G$46="","",$G$46)</f>
        <v/>
      </c>
      <c r="C65" s="320"/>
      <c r="D65" s="96" t="s">
        <v>169</v>
      </c>
      <c r="E65" s="304" t="e">
        <f>IF($F$51="","",$F$51)</f>
        <v>#VALUE!</v>
      </c>
      <c r="F65" s="320"/>
      <c r="G65" s="96" t="s">
        <v>223</v>
      </c>
      <c r="H65" s="304" t="e">
        <f>IF(J65="","",J65*M65)</f>
        <v>#VALUE!</v>
      </c>
      <c r="I65" s="320"/>
      <c r="J65" s="304" t="e">
        <f>IF($P$38="","",$P$38)</f>
        <v>#VALUE!</v>
      </c>
      <c r="K65" s="320"/>
      <c r="L65" s="96" t="s">
        <v>169</v>
      </c>
      <c r="M65" s="304" t="e">
        <f>IF(F51="","",F51)</f>
        <v>#VALUE!</v>
      </c>
      <c r="N65" s="320"/>
      <c r="O65" s="121" t="s">
        <v>195</v>
      </c>
      <c r="P65" s="304" t="str">
        <f>IF(B65="","",B65*E65-H65)</f>
        <v/>
      </c>
      <c r="Q65" s="304"/>
      <c r="R65" s="103" t="s">
        <v>230</v>
      </c>
      <c r="T65" s="289"/>
      <c r="U65" s="289"/>
    </row>
    <row r="66" spans="1:21" ht="24" customHeight="1">
      <c r="A66" s="98"/>
      <c r="B66" s="118"/>
      <c r="C66" s="119"/>
      <c r="D66" s="96"/>
      <c r="E66" s="118"/>
      <c r="F66" s="119"/>
      <c r="G66" s="96"/>
      <c r="H66" s="118"/>
      <c r="I66" s="119"/>
      <c r="J66" s="118"/>
      <c r="K66" s="119"/>
      <c r="L66" s="96"/>
      <c r="M66" s="118"/>
      <c r="N66" s="119"/>
      <c r="O66" s="121"/>
      <c r="P66" s="118"/>
      <c r="Q66" s="118"/>
    </row>
    <row r="67" spans="1:21" ht="15" customHeight="1">
      <c r="A67" s="98"/>
      <c r="B67" s="70"/>
    </row>
    <row r="68" spans="1:21" ht="15.75" customHeight="1">
      <c r="A68" s="98"/>
      <c r="B68" s="70"/>
      <c r="E68" s="93"/>
      <c r="F68" s="94"/>
      <c r="G68" s="94"/>
      <c r="H68" s="95"/>
      <c r="I68" s="94"/>
    </row>
    <row r="69" spans="1:21" ht="15" customHeight="1">
      <c r="A69" s="124" t="s">
        <v>231</v>
      </c>
      <c r="M69" s="66"/>
    </row>
    <row r="70" spans="1:21" ht="15" customHeight="1">
      <c r="A70" s="98"/>
      <c r="B70" s="290" t="s">
        <v>220</v>
      </c>
      <c r="C70" s="291"/>
      <c r="D70" s="96"/>
      <c r="E70" s="304" t="s">
        <v>171</v>
      </c>
      <c r="F70" s="320"/>
      <c r="G70" s="96"/>
      <c r="H70" s="120" t="s">
        <v>221</v>
      </c>
      <c r="I70" s="294" t="str">
        <f>IF($P$8&gt;0,""&amp;$L$86&amp;"日額（円未満切り捨て）　支給日数","　現物給与日額（円未満切り捨て）　   支給日数")</f>
        <v>　現物給与日額（円未満切り捨て）　   支給日数</v>
      </c>
      <c r="J70" s="294"/>
      <c r="K70" s="294"/>
      <c r="L70" s="294"/>
      <c r="M70" s="294"/>
      <c r="N70" s="294"/>
    </row>
    <row r="71" spans="1:21" ht="15" customHeight="1">
      <c r="B71" s="304" t="str">
        <f>IF($G$46="","",$G$46)</f>
        <v/>
      </c>
      <c r="C71" s="320"/>
      <c r="D71" s="96" t="s">
        <v>169</v>
      </c>
      <c r="E71" s="304" t="str">
        <f>$F$41</f>
        <v/>
      </c>
      <c r="F71" s="320"/>
      <c r="G71" s="96" t="s">
        <v>223</v>
      </c>
      <c r="H71" s="105">
        <f>IF(I71="","",ROUNDDOWN(I71/22,0)*M71)</f>
        <v>0</v>
      </c>
      <c r="I71" s="106">
        <f>IF($E$71&gt;0,SUM($P8:$P$9),"0")</f>
        <v>0</v>
      </c>
      <c r="J71" s="96" t="s">
        <v>166</v>
      </c>
      <c r="K71" s="118">
        <v>22</v>
      </c>
      <c r="L71" s="96" t="s">
        <v>169</v>
      </c>
      <c r="M71" s="304">
        <f>IF(F52="","",F52)</f>
        <v>0</v>
      </c>
      <c r="N71" s="320"/>
      <c r="O71" s="121" t="s">
        <v>195</v>
      </c>
      <c r="P71" s="304" t="str">
        <f>IF($B$71="","",$B$71*$E$71-$H$71)</f>
        <v/>
      </c>
      <c r="Q71" s="304"/>
      <c r="R71" s="103" t="s">
        <v>232</v>
      </c>
      <c r="T71" s="289"/>
      <c r="U71" s="289"/>
    </row>
    <row r="72" spans="1:21" ht="15" customHeight="1">
      <c r="B72" s="73"/>
      <c r="D72" s="72"/>
      <c r="E72" s="96"/>
      <c r="F72" s="74"/>
      <c r="G72" s="66"/>
      <c r="I72" s="66"/>
      <c r="N72" s="66"/>
      <c r="S72" s="177" t="s">
        <v>233</v>
      </c>
    </row>
    <row r="73" spans="1:21" ht="20.25" customHeight="1" thickBot="1">
      <c r="E73" s="325" t="s">
        <v>234</v>
      </c>
      <c r="F73" s="326"/>
      <c r="G73" s="326"/>
      <c r="H73" s="327" t="e">
        <f>SUM($H$57,$H$61,$H$65,H71)</f>
        <v>#VALUE!</v>
      </c>
      <c r="I73" s="328"/>
      <c r="L73" s="329" t="s">
        <v>235</v>
      </c>
      <c r="M73" s="330"/>
      <c r="N73" s="330"/>
      <c r="O73" s="330"/>
      <c r="P73" s="331" t="str">
        <f>IF(P57="","",CONCATENATE(FIXED(P57+P61+P65+P71,0),"円"))</f>
        <v/>
      </c>
      <c r="Q73" s="332"/>
      <c r="S73" s="178" t="e">
        <f>IF($P$57+$P$61+$P$65+$P$71=$G$46*$I$50-$H$73,"〇","×")</f>
        <v>#VALUE!</v>
      </c>
    </row>
    <row r="74" spans="1:21" ht="15" customHeight="1" thickTop="1">
      <c r="A74" s="75"/>
    </row>
  </sheetData>
  <mergeCells count="136">
    <mergeCell ref="E73:G73"/>
    <mergeCell ref="H73:I73"/>
    <mergeCell ref="L73:O73"/>
    <mergeCell ref="P73:Q73"/>
    <mergeCell ref="P65:Q65"/>
    <mergeCell ref="T65:U65"/>
    <mergeCell ref="B70:C70"/>
    <mergeCell ref="E70:F70"/>
    <mergeCell ref="I70:N70"/>
    <mergeCell ref="B71:C71"/>
    <mergeCell ref="E71:F71"/>
    <mergeCell ref="M71:N71"/>
    <mergeCell ref="P71:Q71"/>
    <mergeCell ref="T71:U71"/>
    <mergeCell ref="B64:C64"/>
    <mergeCell ref="E64:F64"/>
    <mergeCell ref="H64:I64"/>
    <mergeCell ref="J64:K64"/>
    <mergeCell ref="M64:N64"/>
    <mergeCell ref="B65:C65"/>
    <mergeCell ref="E65:F65"/>
    <mergeCell ref="H65:I65"/>
    <mergeCell ref="J65:K65"/>
    <mergeCell ref="M65:N65"/>
    <mergeCell ref="B61:C61"/>
    <mergeCell ref="E61:F61"/>
    <mergeCell ref="H61:I61"/>
    <mergeCell ref="J61:K61"/>
    <mergeCell ref="M61:N61"/>
    <mergeCell ref="P61:Q61"/>
    <mergeCell ref="P57:Q57"/>
    <mergeCell ref="B60:C60"/>
    <mergeCell ref="E60:F60"/>
    <mergeCell ref="H60:I60"/>
    <mergeCell ref="J60:K60"/>
    <mergeCell ref="M60:N60"/>
    <mergeCell ref="M56:N56"/>
    <mergeCell ref="B57:C57"/>
    <mergeCell ref="E57:F57"/>
    <mergeCell ref="H57:I57"/>
    <mergeCell ref="J57:K57"/>
    <mergeCell ref="M57:N57"/>
    <mergeCell ref="B46:C46"/>
    <mergeCell ref="G46:H46"/>
    <mergeCell ref="A48:J48"/>
    <mergeCell ref="I50:I51"/>
    <mergeCell ref="J50:J51"/>
    <mergeCell ref="B56:C56"/>
    <mergeCell ref="E56:F56"/>
    <mergeCell ref="H56:I56"/>
    <mergeCell ref="J56:K56"/>
    <mergeCell ref="V37:V38"/>
    <mergeCell ref="P38:Q38"/>
    <mergeCell ref="P39:R39"/>
    <mergeCell ref="B44:D44"/>
    <mergeCell ref="B45:C45"/>
    <mergeCell ref="G45:H45"/>
    <mergeCell ref="B34:C34"/>
    <mergeCell ref="B35:C35"/>
    <mergeCell ref="E35:F35"/>
    <mergeCell ref="J35:K35"/>
    <mergeCell ref="M35:N35"/>
    <mergeCell ref="P35:Q35"/>
    <mergeCell ref="P29:Q29"/>
    <mergeCell ref="P30:R30"/>
    <mergeCell ref="E33:F34"/>
    <mergeCell ref="J33:K34"/>
    <mergeCell ref="M33:N34"/>
    <mergeCell ref="P33:Q34"/>
    <mergeCell ref="B27:C27"/>
    <mergeCell ref="E27:F27"/>
    <mergeCell ref="H27:I27"/>
    <mergeCell ref="K27:L27"/>
    <mergeCell ref="N27:O27"/>
    <mergeCell ref="Y27:Y28"/>
    <mergeCell ref="B28:C28"/>
    <mergeCell ref="E28:F28"/>
    <mergeCell ref="H28:I28"/>
    <mergeCell ref="K28:L28"/>
    <mergeCell ref="B24:C24"/>
    <mergeCell ref="B25:C25"/>
    <mergeCell ref="E25:F25"/>
    <mergeCell ref="H25:I25"/>
    <mergeCell ref="K25:L25"/>
    <mergeCell ref="N25:O25"/>
    <mergeCell ref="N28:O28"/>
    <mergeCell ref="P19:Q19"/>
    <mergeCell ref="P20:R20"/>
    <mergeCell ref="E23:F24"/>
    <mergeCell ref="H23:I24"/>
    <mergeCell ref="K23:L24"/>
    <mergeCell ref="N23:O24"/>
    <mergeCell ref="B17:C17"/>
    <mergeCell ref="E17:F17"/>
    <mergeCell ref="H17:I17"/>
    <mergeCell ref="K17:L17"/>
    <mergeCell ref="N17:O17"/>
    <mergeCell ref="Y17:Y18"/>
    <mergeCell ref="B18:C18"/>
    <mergeCell ref="E18:F18"/>
    <mergeCell ref="H18:I18"/>
    <mergeCell ref="K18:L18"/>
    <mergeCell ref="B14:C14"/>
    <mergeCell ref="B15:C15"/>
    <mergeCell ref="E15:F15"/>
    <mergeCell ref="J15:K15"/>
    <mergeCell ref="M15:N15"/>
    <mergeCell ref="P15:Q15"/>
    <mergeCell ref="N18:O18"/>
    <mergeCell ref="L9:N9"/>
    <mergeCell ref="P9:Q9"/>
    <mergeCell ref="L10:O10"/>
    <mergeCell ref="P10:Q10"/>
    <mergeCell ref="E13:F14"/>
    <mergeCell ref="J13:K14"/>
    <mergeCell ref="M13:N14"/>
    <mergeCell ref="P13:Q14"/>
    <mergeCell ref="L6:N6"/>
    <mergeCell ref="P6:Q6"/>
    <mergeCell ref="L7:N7"/>
    <mergeCell ref="P7:Q7"/>
    <mergeCell ref="L8:N8"/>
    <mergeCell ref="P8:Q8"/>
    <mergeCell ref="P3:Q3"/>
    <mergeCell ref="L4:N4"/>
    <mergeCell ref="P4:Q4"/>
    <mergeCell ref="A5:B5"/>
    <mergeCell ref="C5:E5"/>
    <mergeCell ref="L5:N5"/>
    <mergeCell ref="P5:Q5"/>
    <mergeCell ref="E1:H1"/>
    <mergeCell ref="I1:K1"/>
    <mergeCell ref="H2:J2"/>
    <mergeCell ref="A3:B3"/>
    <mergeCell ref="C3:E3"/>
    <mergeCell ref="L3:N3"/>
  </mergeCells>
  <phoneticPr fontId="2"/>
  <conditionalFormatting sqref="F41">
    <cfRule type="cellIs" dxfId="2" priority="1" stopIfTrue="1" operator="greaterThan">
      <formula>0</formula>
    </cfRule>
  </conditionalFormatting>
  <conditionalFormatting sqref="G6 D7 F12 C13 F22 C23 F32 C33">
    <cfRule type="cellIs" dxfId="1" priority="3" stopIfTrue="1" operator="greaterThan">
      <formula>0</formula>
    </cfRule>
  </conditionalFormatting>
  <conditionalFormatting sqref="P3:P10">
    <cfRule type="cellIs" dxfId="0" priority="2" stopIfTrue="1" operator="greaterThan">
      <formula>0</formula>
    </cfRule>
  </conditionalFormatting>
  <pageMargins left="0.78740157480314965" right="0.74803149606299213" top="0.59055118110236227" bottom="0.27559055118110237" header="0" footer="0"/>
  <pageSetup paperSize="9" scale="72" orientation="portrait" horizontalDpi="300" verticalDpi="300" r:id="rId1"/>
  <headerFooter alignWithMargins="0">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6495-6DDA-47FF-B2D3-84613D7B070E}">
  <dimension ref="A2:FY92"/>
  <sheetViews>
    <sheetView view="pageBreakPreview" topLeftCell="A14" zoomScaleNormal="90" zoomScaleSheetLayoutView="100" workbookViewId="0">
      <selection activeCell="CY19" sqref="CY19:EZ21"/>
    </sheetView>
  </sheetViews>
  <sheetFormatPr defaultColWidth="1" defaultRowHeight="6" customHeight="1"/>
  <cols>
    <col min="1" max="3" width="1" style="114"/>
    <col min="4" max="4" width="0.6640625" style="114" customWidth="1"/>
    <col min="5" max="5" width="1" style="114"/>
    <col min="6" max="6" width="0.21875" style="114" customWidth="1"/>
    <col min="7" max="7" width="1" style="114"/>
    <col min="8" max="8" width="0.44140625" style="114" customWidth="1"/>
    <col min="9" max="41" width="1" style="114"/>
    <col min="42" max="42" width="1.44140625" style="114" customWidth="1"/>
    <col min="43" max="50" width="1" style="114"/>
    <col min="51" max="51" width="1.6640625" style="114" customWidth="1"/>
    <col min="52" max="54" width="1" style="114"/>
    <col min="55" max="57" width="0.88671875" style="114" customWidth="1"/>
    <col min="58" max="58" width="1.33203125" style="114" customWidth="1"/>
    <col min="59" max="59" width="1.6640625" style="114" customWidth="1"/>
    <col min="60" max="70" width="0.88671875" style="114" customWidth="1"/>
    <col min="71" max="73" width="1" style="114"/>
    <col min="74" max="74" width="1.77734375" style="114" customWidth="1"/>
    <col min="75" max="78" width="1" style="114"/>
    <col min="79" max="80" width="0.88671875" style="114" customWidth="1"/>
    <col min="81" max="81" width="1.6640625" style="114" customWidth="1"/>
    <col min="82" max="84" width="0.88671875" style="114" customWidth="1"/>
    <col min="85" max="85" width="1.77734375" style="114" customWidth="1"/>
    <col min="86" max="86" width="0.88671875" style="114" customWidth="1"/>
    <col min="87" max="91" width="1" style="114"/>
    <col min="92" max="92" width="1.44140625" style="114" customWidth="1"/>
    <col min="93" max="94" width="1" style="114"/>
    <col min="95" max="100" width="0.88671875" style="114" customWidth="1"/>
    <col min="101" max="101" width="1.88671875" style="114" customWidth="1"/>
    <col min="102" max="110" width="0.88671875" style="114" customWidth="1"/>
    <col min="111" max="118" width="1" style="114"/>
    <col min="119" max="139" width="0.88671875" style="114" customWidth="1"/>
    <col min="140" max="140" width="1.88671875" style="114" customWidth="1"/>
    <col min="141" max="142" width="0.88671875" style="114" customWidth="1"/>
    <col min="143" max="16384" width="1" style="114"/>
  </cols>
  <sheetData>
    <row r="2" spans="1:176" ht="5.0999999999999996" customHeight="1"/>
    <row r="3" spans="1:176" ht="5.0999999999999996" customHeight="1"/>
    <row r="4" spans="1:176" ht="5.0999999999999996" customHeight="1"/>
    <row r="5" spans="1:176" ht="5.0999999999999996" customHeight="1"/>
    <row r="6" spans="1:176" ht="5.0999999999999996" customHeight="1"/>
    <row r="7" spans="1:176" ht="5.0999999999999996" customHeight="1"/>
    <row r="8" spans="1:176" ht="6" customHeight="1">
      <c r="B8" s="110"/>
      <c r="C8" s="110"/>
      <c r="D8" s="373" t="s">
        <v>236</v>
      </c>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c r="CA8" s="373"/>
      <c r="CB8" s="373"/>
      <c r="CC8" s="373"/>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3"/>
      <c r="FJ8" s="373"/>
      <c r="FK8" s="110"/>
      <c r="FL8" s="110"/>
      <c r="FM8" s="110"/>
      <c r="FN8" s="110"/>
      <c r="FO8" s="110"/>
      <c r="FP8" s="110"/>
      <c r="FQ8" s="110"/>
      <c r="FR8" s="110"/>
      <c r="FS8" s="110"/>
      <c r="FT8" s="110"/>
    </row>
    <row r="9" spans="1:176" ht="6" customHeight="1">
      <c r="A9" s="110"/>
      <c r="B9" s="110"/>
      <c r="C9" s="110"/>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373"/>
      <c r="BG9" s="373"/>
      <c r="BH9" s="373"/>
      <c r="BI9" s="373"/>
      <c r="BJ9" s="373"/>
      <c r="BK9" s="373"/>
      <c r="BL9" s="373"/>
      <c r="BM9" s="373"/>
      <c r="BN9" s="373"/>
      <c r="BO9" s="373"/>
      <c r="BP9" s="373"/>
      <c r="BQ9" s="373"/>
      <c r="BR9" s="373"/>
      <c r="BS9" s="373"/>
      <c r="BT9" s="373"/>
      <c r="BU9" s="373"/>
      <c r="BV9" s="373"/>
      <c r="BW9" s="373"/>
      <c r="BX9" s="373"/>
      <c r="BY9" s="373"/>
      <c r="BZ9" s="373"/>
      <c r="CA9" s="373"/>
      <c r="CB9" s="373"/>
      <c r="CC9" s="373"/>
      <c r="CD9" s="373"/>
      <c r="CE9" s="373"/>
      <c r="CF9" s="373"/>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c r="EU9" s="373"/>
      <c r="EV9" s="373"/>
      <c r="EW9" s="373"/>
      <c r="EX9" s="373"/>
      <c r="EY9" s="373"/>
      <c r="EZ9" s="373"/>
      <c r="FA9" s="373"/>
      <c r="FB9" s="373"/>
      <c r="FC9" s="373"/>
      <c r="FD9" s="373"/>
      <c r="FE9" s="373"/>
      <c r="FF9" s="373"/>
      <c r="FG9" s="373"/>
      <c r="FH9" s="373"/>
      <c r="FI9" s="373"/>
      <c r="FJ9" s="373"/>
      <c r="FK9" s="110"/>
      <c r="FL9" s="110"/>
      <c r="FM9" s="110"/>
      <c r="FN9" s="110"/>
      <c r="FO9" s="110"/>
      <c r="FP9" s="110"/>
      <c r="FQ9" s="110"/>
      <c r="FR9" s="110"/>
      <c r="FS9" s="110"/>
      <c r="FT9" s="110"/>
    </row>
    <row r="10" spans="1:176" ht="6" customHeight="1">
      <c r="A10" s="110"/>
      <c r="B10" s="110"/>
      <c r="C10" s="110"/>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373"/>
      <c r="BP10" s="373"/>
      <c r="BQ10" s="373"/>
      <c r="BR10" s="373"/>
      <c r="BS10" s="373"/>
      <c r="BT10" s="373"/>
      <c r="BU10" s="373"/>
      <c r="BV10" s="373"/>
      <c r="BW10" s="373"/>
      <c r="BX10" s="373"/>
      <c r="BY10" s="373"/>
      <c r="BZ10" s="373"/>
      <c r="CA10" s="373"/>
      <c r="CB10" s="373"/>
      <c r="CC10" s="373"/>
      <c r="CD10" s="373"/>
      <c r="CE10" s="373"/>
      <c r="CF10" s="373"/>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c r="EU10" s="373"/>
      <c r="EV10" s="373"/>
      <c r="EW10" s="373"/>
      <c r="EX10" s="373"/>
      <c r="EY10" s="373"/>
      <c r="EZ10" s="373"/>
      <c r="FA10" s="373"/>
      <c r="FB10" s="373"/>
      <c r="FC10" s="373"/>
      <c r="FD10" s="373"/>
      <c r="FE10" s="373"/>
      <c r="FF10" s="373"/>
      <c r="FG10" s="373"/>
      <c r="FH10" s="373"/>
      <c r="FI10" s="373"/>
      <c r="FJ10" s="373"/>
      <c r="FK10" s="110"/>
      <c r="FL10" s="110"/>
      <c r="FM10" s="110"/>
      <c r="FN10" s="110"/>
      <c r="FO10" s="110"/>
      <c r="FP10" s="110"/>
      <c r="FQ10" s="110"/>
      <c r="FR10" s="110"/>
      <c r="FS10" s="110"/>
      <c r="FT10" s="110"/>
    </row>
    <row r="11" spans="1:176" ht="6" customHeight="1">
      <c r="A11" s="110"/>
      <c r="B11" s="110"/>
      <c r="C11" s="110"/>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3"/>
      <c r="BF11" s="373"/>
      <c r="BG11" s="373"/>
      <c r="BH11" s="373"/>
      <c r="BI11" s="373"/>
      <c r="BJ11" s="373"/>
      <c r="BK11" s="373"/>
      <c r="BL11" s="373"/>
      <c r="BM11" s="373"/>
      <c r="BN11" s="373"/>
      <c r="BO11" s="373"/>
      <c r="BP11" s="373"/>
      <c r="BQ11" s="373"/>
      <c r="BR11" s="373"/>
      <c r="BS11" s="373"/>
      <c r="BT11" s="373"/>
      <c r="BU11" s="373"/>
      <c r="BV11" s="373"/>
      <c r="BW11" s="373"/>
      <c r="BX11" s="373"/>
      <c r="BY11" s="373"/>
      <c r="BZ11" s="373"/>
      <c r="CA11" s="373"/>
      <c r="CB11" s="373"/>
      <c r="CC11" s="373"/>
      <c r="CD11" s="373"/>
      <c r="CE11" s="373"/>
      <c r="CF11" s="373"/>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c r="EU11" s="373"/>
      <c r="EV11" s="373"/>
      <c r="EW11" s="373"/>
      <c r="EX11" s="373"/>
      <c r="EY11" s="373"/>
      <c r="EZ11" s="373"/>
      <c r="FA11" s="373"/>
      <c r="FB11" s="373"/>
      <c r="FC11" s="373"/>
      <c r="FD11" s="373"/>
      <c r="FE11" s="373"/>
      <c r="FF11" s="373"/>
      <c r="FG11" s="373"/>
      <c r="FH11" s="373"/>
      <c r="FI11" s="373"/>
      <c r="FJ11" s="373"/>
      <c r="FK11" s="110"/>
      <c r="FL11" s="110"/>
      <c r="FM11" s="110"/>
      <c r="FN11" s="110"/>
    </row>
    <row r="12" spans="1:176" ht="6" customHeight="1">
      <c r="A12" s="110"/>
      <c r="B12" s="110"/>
      <c r="C12" s="110"/>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c r="BK12" s="373"/>
      <c r="BL12" s="373"/>
      <c r="BM12" s="373"/>
      <c r="BN12" s="373"/>
      <c r="BO12" s="373"/>
      <c r="BP12" s="373"/>
      <c r="BQ12" s="373"/>
      <c r="BR12" s="373"/>
      <c r="BS12" s="373"/>
      <c r="BT12" s="373"/>
      <c r="BU12" s="373"/>
      <c r="BV12" s="373"/>
      <c r="BW12" s="373"/>
      <c r="BX12" s="373"/>
      <c r="BY12" s="373"/>
      <c r="BZ12" s="373"/>
      <c r="CA12" s="373"/>
      <c r="CB12" s="373"/>
      <c r="CC12" s="373"/>
      <c r="CD12" s="373"/>
      <c r="CE12" s="373"/>
      <c r="CF12" s="373"/>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110"/>
      <c r="FL12" s="110"/>
      <c r="FM12" s="110"/>
      <c r="FN12" s="110"/>
    </row>
    <row r="13" spans="1:176" ht="6" customHeight="1">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c r="BG13" s="373"/>
      <c r="BH13" s="373"/>
      <c r="BI13" s="373"/>
      <c r="BJ13" s="373"/>
      <c r="BK13" s="373"/>
      <c r="BL13" s="373"/>
      <c r="BM13" s="373"/>
      <c r="BN13" s="373"/>
      <c r="BO13" s="373"/>
      <c r="BP13" s="373"/>
      <c r="BQ13" s="373"/>
      <c r="BR13" s="373"/>
      <c r="BS13" s="373"/>
      <c r="BT13" s="373"/>
      <c r="BU13" s="373"/>
      <c r="BV13" s="373"/>
      <c r="BW13" s="373"/>
      <c r="BX13" s="373"/>
      <c r="BY13" s="373"/>
      <c r="BZ13" s="373"/>
      <c r="CA13" s="373"/>
      <c r="CB13" s="373"/>
      <c r="CC13" s="373"/>
      <c r="CD13" s="373"/>
      <c r="CE13" s="373"/>
      <c r="CF13" s="373"/>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row>
    <row r="14" spans="1:176" ht="28.5" customHeight="1"/>
    <row r="15" spans="1:176" ht="6" customHeight="1">
      <c r="E15" s="374" t="str">
        <f>'様式 '!E109</f>
        <v/>
      </c>
      <c r="F15" s="374"/>
      <c r="G15" s="374"/>
      <c r="H15" s="374"/>
      <c r="I15" s="374"/>
      <c r="J15" s="374"/>
      <c r="K15" s="362" t="str">
        <f>'様式 '!K109</f>
        <v/>
      </c>
      <c r="L15" s="362"/>
      <c r="M15" s="362"/>
      <c r="N15" s="362"/>
      <c r="O15" s="362"/>
      <c r="P15" s="362"/>
      <c r="Q15" s="362"/>
      <c r="R15" s="362" t="s">
        <v>147</v>
      </c>
      <c r="S15" s="362"/>
      <c r="T15" s="362"/>
      <c r="U15" s="362" t="str">
        <f>'様式 '!U109</f>
        <v/>
      </c>
      <c r="V15" s="362"/>
      <c r="W15" s="362"/>
      <c r="X15" s="362"/>
      <c r="Y15" s="362"/>
      <c r="Z15" s="362"/>
      <c r="AA15" s="362"/>
      <c r="AB15" s="362" t="s">
        <v>148</v>
      </c>
      <c r="AC15" s="362"/>
      <c r="AD15" s="362"/>
      <c r="AE15" s="362">
        <v>1</v>
      </c>
      <c r="AF15" s="362"/>
      <c r="AG15" s="362"/>
      <c r="AH15" s="362"/>
      <c r="AI15" s="362"/>
      <c r="AJ15" s="362"/>
      <c r="AK15" s="362"/>
      <c r="AL15" s="363" t="s">
        <v>149</v>
      </c>
      <c r="AM15" s="363"/>
      <c r="AN15" s="363"/>
      <c r="AO15" s="363"/>
      <c r="AP15" s="363"/>
      <c r="AQ15" s="363"/>
      <c r="AR15" s="363"/>
      <c r="AS15" s="374" t="str">
        <f>'様式 '!AS109</f>
        <v/>
      </c>
      <c r="AT15" s="374"/>
      <c r="AU15" s="374"/>
      <c r="AV15" s="374"/>
      <c r="AW15" s="374"/>
      <c r="AX15" s="362" t="str">
        <f>'様式 '!AX109</f>
        <v/>
      </c>
      <c r="AY15" s="362"/>
      <c r="AZ15" s="362"/>
      <c r="BA15" s="362"/>
      <c r="BB15" s="362"/>
      <c r="BC15" s="362"/>
      <c r="BD15" s="362"/>
      <c r="BE15" s="362"/>
      <c r="BF15" s="362" t="s">
        <v>147</v>
      </c>
      <c r="BG15" s="362"/>
      <c r="BH15" s="362"/>
      <c r="BI15" s="362" t="str">
        <f>'様式 '!BI109</f>
        <v/>
      </c>
      <c r="BJ15" s="362"/>
      <c r="BK15" s="362"/>
      <c r="BL15" s="362"/>
      <c r="BM15" s="362"/>
      <c r="BN15" s="362"/>
      <c r="BO15" s="362"/>
      <c r="BP15" s="362" t="s">
        <v>148</v>
      </c>
      <c r="BQ15" s="362"/>
      <c r="BR15" s="362"/>
      <c r="BS15" s="363" t="s">
        <v>237</v>
      </c>
      <c r="BT15" s="363"/>
      <c r="BU15" s="363"/>
      <c r="BV15" s="363"/>
      <c r="BW15" s="363"/>
      <c r="BX15" s="363"/>
      <c r="BY15" s="363"/>
      <c r="BZ15" s="364" t="s">
        <v>261</v>
      </c>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5"/>
      <c r="EV15" s="365"/>
      <c r="EW15" s="365"/>
      <c r="EX15" s="365"/>
      <c r="EY15" s="365"/>
      <c r="EZ15" s="365"/>
      <c r="FA15" s="365"/>
      <c r="FB15" s="365"/>
      <c r="FC15" s="365"/>
      <c r="FD15" s="365"/>
      <c r="FE15" s="365"/>
      <c r="FF15" s="365"/>
      <c r="FG15" s="365"/>
      <c r="FH15" s="365"/>
      <c r="FI15" s="365"/>
    </row>
    <row r="16" spans="1:176" ht="6" customHeight="1">
      <c r="D16" s="101"/>
      <c r="E16" s="374"/>
      <c r="F16" s="374"/>
      <c r="G16" s="374"/>
      <c r="H16" s="374"/>
      <c r="I16" s="374"/>
      <c r="J16" s="374"/>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3"/>
      <c r="AM16" s="363"/>
      <c r="AN16" s="363"/>
      <c r="AO16" s="363"/>
      <c r="AP16" s="363"/>
      <c r="AQ16" s="363"/>
      <c r="AR16" s="363"/>
      <c r="AS16" s="374"/>
      <c r="AT16" s="374"/>
      <c r="AU16" s="374"/>
      <c r="AV16" s="374"/>
      <c r="AW16" s="374"/>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3"/>
      <c r="BT16" s="363"/>
      <c r="BU16" s="363"/>
      <c r="BV16" s="363"/>
      <c r="BW16" s="363"/>
      <c r="BX16" s="363"/>
      <c r="BY16" s="363"/>
      <c r="BZ16" s="364"/>
      <c r="CA16" s="364"/>
      <c r="CB16" s="364"/>
      <c r="CC16" s="364"/>
      <c r="CD16" s="364"/>
      <c r="CE16" s="364"/>
      <c r="CF16" s="364"/>
      <c r="CG16" s="364"/>
      <c r="CH16" s="364"/>
      <c r="CI16" s="364"/>
      <c r="CJ16" s="364"/>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4"/>
      <c r="DK16" s="364"/>
      <c r="DL16" s="364"/>
      <c r="DM16" s="364"/>
      <c r="DN16" s="364"/>
      <c r="DO16" s="364"/>
      <c r="DP16" s="364"/>
      <c r="DQ16" s="364"/>
      <c r="DR16" s="364"/>
      <c r="DS16" s="364"/>
      <c r="DT16" s="364"/>
      <c r="DU16" s="364"/>
      <c r="DV16" s="364"/>
      <c r="DW16" s="364"/>
      <c r="DX16" s="364"/>
      <c r="DY16" s="364"/>
      <c r="DZ16" s="364"/>
      <c r="EA16" s="364"/>
      <c r="EB16" s="364"/>
      <c r="EC16" s="364"/>
      <c r="ED16" s="364"/>
      <c r="EE16" s="364"/>
      <c r="EF16" s="364"/>
      <c r="EG16" s="364"/>
      <c r="EH16" s="364"/>
      <c r="EI16" s="364"/>
      <c r="EJ16" s="364"/>
      <c r="EK16" s="364"/>
      <c r="EL16" s="364"/>
      <c r="EM16" s="364"/>
      <c r="EN16" s="364"/>
      <c r="EO16" s="364"/>
      <c r="EP16" s="364"/>
      <c r="EQ16" s="364"/>
      <c r="ER16" s="364"/>
      <c r="ES16" s="364"/>
      <c r="ET16" s="364"/>
      <c r="EU16" s="365"/>
      <c r="EV16" s="365"/>
      <c r="EW16" s="365"/>
      <c r="EX16" s="365"/>
      <c r="EY16" s="365"/>
      <c r="EZ16" s="365"/>
      <c r="FA16" s="365"/>
      <c r="FB16" s="365"/>
      <c r="FC16" s="365"/>
      <c r="FD16" s="365"/>
      <c r="FE16" s="365"/>
      <c r="FF16" s="365"/>
      <c r="FG16" s="365"/>
      <c r="FH16" s="365"/>
      <c r="FI16" s="365"/>
      <c r="FJ16" s="101"/>
      <c r="FK16" s="101"/>
      <c r="FL16" s="101"/>
      <c r="FM16" s="101"/>
      <c r="FN16" s="101"/>
    </row>
    <row r="17" spans="3:170" ht="6" customHeight="1">
      <c r="C17" s="101"/>
      <c r="D17" s="101"/>
      <c r="E17" s="374"/>
      <c r="F17" s="374"/>
      <c r="G17" s="374"/>
      <c r="H17" s="374"/>
      <c r="I17" s="374"/>
      <c r="J17" s="374"/>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3"/>
      <c r="AM17" s="363"/>
      <c r="AN17" s="363"/>
      <c r="AO17" s="363"/>
      <c r="AP17" s="363"/>
      <c r="AQ17" s="363"/>
      <c r="AR17" s="363"/>
      <c r="AS17" s="374"/>
      <c r="AT17" s="374"/>
      <c r="AU17" s="374"/>
      <c r="AV17" s="374"/>
      <c r="AW17" s="374"/>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3"/>
      <c r="BT17" s="363"/>
      <c r="BU17" s="363"/>
      <c r="BV17" s="363"/>
      <c r="BW17" s="363"/>
      <c r="BX17" s="363"/>
      <c r="BY17" s="363"/>
      <c r="BZ17" s="364"/>
      <c r="CA17" s="364"/>
      <c r="CB17" s="364"/>
      <c r="CC17" s="364"/>
      <c r="CD17" s="364"/>
      <c r="CE17" s="364"/>
      <c r="CF17" s="364"/>
      <c r="CG17" s="364"/>
      <c r="CH17" s="364"/>
      <c r="CI17" s="364"/>
      <c r="CJ17" s="364"/>
      <c r="CK17" s="364"/>
      <c r="CL17" s="364"/>
      <c r="CM17" s="364"/>
      <c r="CN17" s="364"/>
      <c r="CO17" s="364"/>
      <c r="CP17" s="364"/>
      <c r="CQ17" s="364"/>
      <c r="CR17" s="364"/>
      <c r="CS17" s="364"/>
      <c r="CT17" s="364"/>
      <c r="CU17" s="364"/>
      <c r="CV17" s="364"/>
      <c r="CW17" s="364"/>
      <c r="CX17" s="364"/>
      <c r="CY17" s="364"/>
      <c r="CZ17" s="364"/>
      <c r="DA17" s="364"/>
      <c r="DB17" s="364"/>
      <c r="DC17" s="364"/>
      <c r="DD17" s="364"/>
      <c r="DE17" s="364"/>
      <c r="DF17" s="364"/>
      <c r="DG17" s="364"/>
      <c r="DH17" s="364"/>
      <c r="DI17" s="364"/>
      <c r="DJ17" s="364"/>
      <c r="DK17" s="364"/>
      <c r="DL17" s="364"/>
      <c r="DM17" s="364"/>
      <c r="DN17" s="364"/>
      <c r="DO17" s="364"/>
      <c r="DP17" s="364"/>
      <c r="DQ17" s="364"/>
      <c r="DR17" s="364"/>
      <c r="DS17" s="364"/>
      <c r="DT17" s="364"/>
      <c r="DU17" s="364"/>
      <c r="DV17" s="364"/>
      <c r="DW17" s="364"/>
      <c r="DX17" s="364"/>
      <c r="DY17" s="364"/>
      <c r="DZ17" s="364"/>
      <c r="EA17" s="364"/>
      <c r="EB17" s="364"/>
      <c r="EC17" s="364"/>
      <c r="ED17" s="364"/>
      <c r="EE17" s="364"/>
      <c r="EF17" s="364"/>
      <c r="EG17" s="364"/>
      <c r="EH17" s="364"/>
      <c r="EI17" s="364"/>
      <c r="EJ17" s="364"/>
      <c r="EK17" s="364"/>
      <c r="EL17" s="364"/>
      <c r="EM17" s="364"/>
      <c r="EN17" s="364"/>
      <c r="EO17" s="364"/>
      <c r="EP17" s="364"/>
      <c r="EQ17" s="364"/>
      <c r="ER17" s="364"/>
      <c r="ES17" s="364"/>
      <c r="ET17" s="364"/>
      <c r="EU17" s="365"/>
      <c r="EV17" s="365"/>
      <c r="EW17" s="365"/>
      <c r="EX17" s="365"/>
      <c r="EY17" s="365"/>
      <c r="EZ17" s="365"/>
      <c r="FA17" s="365"/>
      <c r="FB17" s="365"/>
      <c r="FC17" s="365"/>
      <c r="FD17" s="365"/>
      <c r="FE17" s="365"/>
      <c r="FF17" s="365"/>
      <c r="FG17" s="365"/>
      <c r="FH17" s="365"/>
      <c r="FI17" s="365"/>
      <c r="FJ17" s="101"/>
      <c r="FK17" s="101"/>
      <c r="FL17" s="101"/>
      <c r="FM17" s="101"/>
      <c r="FN17" s="101"/>
    </row>
    <row r="19" spans="3:170" ht="6" customHeight="1">
      <c r="CY19" s="366" t="str">
        <f>IF('様式 '!CF117="","令和　　年　　月　　日",DBCS(TEXT(DATE('様式 '!CF117+2018,'様式 '!CQ117,'様式 '!DA117),"ggge年m月d日")))</f>
        <v>令和　　年　　月　　日</v>
      </c>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row>
    <row r="20" spans="3:170" ht="6" customHeight="1">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row>
    <row r="21" spans="3:170" ht="6" customHeight="1">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row>
    <row r="23" spans="3:170" ht="8.1" customHeight="1">
      <c r="CY23" s="367" t="s">
        <v>157</v>
      </c>
      <c r="CZ23" s="368"/>
      <c r="DA23" s="368"/>
      <c r="DB23" s="368"/>
      <c r="DC23" s="368"/>
      <c r="DD23" s="368"/>
      <c r="DE23" s="368"/>
      <c r="DF23" s="368"/>
      <c r="DG23" s="368"/>
      <c r="DH23" s="368"/>
      <c r="DI23" s="368"/>
      <c r="DJ23" s="368"/>
      <c r="DK23" s="368"/>
      <c r="DL23" s="368"/>
      <c r="DM23" s="368"/>
      <c r="DN23" s="368"/>
      <c r="DO23" s="368"/>
      <c r="DP23" s="368"/>
      <c r="DQ23" s="368"/>
      <c r="DR23" s="368"/>
      <c r="DS23" s="368"/>
      <c r="DT23" s="368"/>
      <c r="DU23" s="368"/>
      <c r="DV23" s="368"/>
      <c r="DW23" s="368"/>
      <c r="DX23" s="368"/>
      <c r="DY23" s="368"/>
      <c r="DZ23" s="368"/>
      <c r="EA23" s="368"/>
      <c r="EB23" s="368"/>
      <c r="EC23" s="368"/>
      <c r="ED23" s="113"/>
      <c r="EE23" s="113"/>
      <c r="EF23" s="113"/>
      <c r="EG23" s="113"/>
      <c r="EH23" s="113"/>
      <c r="EI23" s="113"/>
      <c r="EJ23" s="113"/>
      <c r="EK23" s="113"/>
      <c r="EL23" s="113"/>
      <c r="EM23" s="113"/>
      <c r="EN23" s="113"/>
      <c r="EO23" s="113"/>
      <c r="EP23" s="113"/>
    </row>
    <row r="24" spans="3:170" ht="8.1" customHeight="1">
      <c r="CY24" s="368"/>
      <c r="CZ24" s="368"/>
      <c r="DA24" s="368"/>
      <c r="DB24" s="368"/>
      <c r="DC24" s="368"/>
      <c r="DD24" s="368"/>
      <c r="DE24" s="368"/>
      <c r="DF24" s="368"/>
      <c r="DG24" s="368"/>
      <c r="DH24" s="368"/>
      <c r="DI24" s="368"/>
      <c r="DJ24" s="368"/>
      <c r="DK24" s="368"/>
      <c r="DL24" s="368"/>
      <c r="DM24" s="368"/>
      <c r="DN24" s="368"/>
      <c r="DO24" s="368"/>
      <c r="DP24" s="368"/>
      <c r="DQ24" s="368"/>
      <c r="DR24" s="368"/>
      <c r="DS24" s="368"/>
      <c r="DT24" s="368"/>
      <c r="DU24" s="368"/>
      <c r="DV24" s="368"/>
      <c r="DW24" s="368"/>
      <c r="DX24" s="368"/>
      <c r="DY24" s="368"/>
      <c r="DZ24" s="368"/>
      <c r="EA24" s="368"/>
      <c r="EB24" s="368"/>
      <c r="EC24" s="368"/>
      <c r="ED24" s="113"/>
      <c r="EE24" s="113"/>
      <c r="EF24" s="113"/>
      <c r="EG24" s="113"/>
      <c r="EH24" s="113"/>
      <c r="EI24" s="113"/>
      <c r="EJ24" s="113"/>
      <c r="EK24" s="113"/>
      <c r="EL24" s="113"/>
      <c r="EM24" s="113"/>
      <c r="EN24" s="113"/>
      <c r="EO24" s="113"/>
      <c r="EP24" s="113"/>
    </row>
    <row r="26" spans="3:170" ht="8.1" customHeight="1">
      <c r="CY26" s="367" t="s">
        <v>156</v>
      </c>
      <c r="CZ26" s="367"/>
      <c r="DA26" s="367"/>
      <c r="DB26" s="367"/>
      <c r="DC26" s="367"/>
      <c r="DD26" s="367"/>
      <c r="DE26" s="367"/>
      <c r="DF26" s="371" t="str">
        <f>IF('様式 '!CS124="","",'様式 '!CS124)</f>
        <v/>
      </c>
      <c r="DG26" s="371"/>
      <c r="DH26" s="371"/>
      <c r="DI26" s="371"/>
      <c r="DJ26" s="371"/>
      <c r="DK26" s="371"/>
      <c r="DL26" s="371"/>
      <c r="DM26" s="371"/>
      <c r="DN26" s="371"/>
      <c r="DO26" s="371"/>
      <c r="DP26" s="371"/>
      <c r="DQ26" s="371"/>
      <c r="DR26" s="371"/>
      <c r="DS26" s="371"/>
      <c r="DT26" s="371"/>
      <c r="DU26" s="371"/>
      <c r="DV26" s="371"/>
      <c r="DW26" s="371"/>
      <c r="DX26" s="371"/>
      <c r="DY26" s="371"/>
      <c r="DZ26" s="371"/>
      <c r="EA26" s="371"/>
      <c r="EB26" s="371"/>
      <c r="EC26" s="371"/>
      <c r="ED26" s="371"/>
      <c r="EE26" s="371"/>
      <c r="EF26" s="371"/>
      <c r="EG26" s="371"/>
      <c r="EH26" s="371"/>
      <c r="EI26" s="371"/>
      <c r="EJ26" s="371"/>
      <c r="EK26" s="371"/>
      <c r="EL26" s="371"/>
      <c r="EM26" s="371"/>
      <c r="EN26" s="371"/>
      <c r="EO26" s="371"/>
      <c r="EP26" s="371"/>
      <c r="EQ26" s="371"/>
      <c r="ER26" s="371"/>
      <c r="ES26" s="371"/>
      <c r="ET26" s="371"/>
      <c r="EU26" s="371"/>
    </row>
    <row r="27" spans="3:170" ht="8.1" customHeight="1">
      <c r="CY27" s="367"/>
      <c r="CZ27" s="367"/>
      <c r="DA27" s="367"/>
      <c r="DB27" s="367"/>
      <c r="DC27" s="367"/>
      <c r="DD27" s="367"/>
      <c r="DE27" s="367"/>
      <c r="DF27" s="371"/>
      <c r="DG27" s="371"/>
      <c r="DH27" s="371"/>
      <c r="DI27" s="371"/>
      <c r="DJ27" s="371"/>
      <c r="DK27" s="371"/>
      <c r="DL27" s="371"/>
      <c r="DM27" s="371"/>
      <c r="DN27" s="371"/>
      <c r="DO27" s="371"/>
      <c r="DP27" s="371"/>
      <c r="DQ27" s="371"/>
      <c r="DR27" s="371"/>
      <c r="DS27" s="371"/>
      <c r="DT27" s="371"/>
      <c r="DU27" s="371"/>
      <c r="DV27" s="371"/>
      <c r="DW27" s="371"/>
      <c r="DX27" s="371"/>
      <c r="DY27" s="371"/>
      <c r="DZ27" s="371"/>
      <c r="EA27" s="371"/>
      <c r="EB27" s="371"/>
      <c r="EC27" s="371"/>
      <c r="ED27" s="371"/>
      <c r="EE27" s="371"/>
      <c r="EF27" s="371"/>
      <c r="EG27" s="371"/>
      <c r="EH27" s="371"/>
      <c r="EI27" s="371"/>
      <c r="EJ27" s="371"/>
      <c r="EK27" s="371"/>
      <c r="EL27" s="371"/>
      <c r="EM27" s="371"/>
      <c r="EN27" s="371"/>
      <c r="EO27" s="371"/>
      <c r="EP27" s="371"/>
      <c r="EQ27" s="371"/>
      <c r="ER27" s="371"/>
      <c r="ES27" s="371"/>
      <c r="ET27" s="371"/>
      <c r="EU27" s="371"/>
    </row>
    <row r="28" spans="3:170" ht="6" customHeight="1">
      <c r="CY28" s="113"/>
      <c r="CZ28" s="113"/>
      <c r="DA28" s="113"/>
      <c r="DB28" s="113"/>
      <c r="DC28" s="113"/>
      <c r="DD28" s="113"/>
      <c r="DE28" s="113"/>
    </row>
    <row r="29" spans="3:170" ht="8.1" customHeight="1">
      <c r="CY29" s="367" t="s">
        <v>121</v>
      </c>
      <c r="CZ29" s="367"/>
      <c r="DA29" s="367"/>
      <c r="DB29" s="367"/>
      <c r="DC29" s="367"/>
      <c r="DD29" s="367"/>
      <c r="DE29" s="367"/>
      <c r="DF29" s="371" t="str">
        <f>IF('様式 '!CS129="","",'様式 '!CS129)</f>
        <v/>
      </c>
      <c r="DG29" s="371"/>
      <c r="DH29" s="371"/>
      <c r="DI29" s="371"/>
      <c r="DJ29" s="371"/>
      <c r="DK29" s="371"/>
      <c r="DL29" s="371"/>
      <c r="DM29" s="371"/>
      <c r="DN29" s="371"/>
      <c r="DO29" s="371"/>
      <c r="DP29" s="371"/>
      <c r="DQ29" s="371"/>
      <c r="DR29" s="371"/>
      <c r="DS29" s="371"/>
      <c r="DT29" s="371"/>
      <c r="DU29" s="371"/>
      <c r="DV29" s="371"/>
      <c r="DW29" s="371"/>
      <c r="DX29" s="371"/>
      <c r="DY29" s="371"/>
      <c r="DZ29" s="371"/>
      <c r="EA29" s="371"/>
      <c r="EB29" s="371"/>
      <c r="EC29" s="371"/>
      <c r="ED29" s="371"/>
      <c r="EE29" s="371"/>
      <c r="EF29" s="371"/>
      <c r="EG29" s="371"/>
      <c r="EH29" s="371"/>
      <c r="EI29" s="371"/>
      <c r="EJ29" s="371"/>
      <c r="EK29" s="371"/>
      <c r="EL29" s="371"/>
      <c r="EM29" s="371"/>
      <c r="EN29" s="371"/>
      <c r="EO29" s="371"/>
      <c r="EP29" s="371"/>
      <c r="EQ29" s="371"/>
      <c r="ER29" s="371"/>
      <c r="ES29" s="371"/>
      <c r="ET29" s="371"/>
      <c r="EU29" s="371"/>
      <c r="EV29" s="361"/>
      <c r="EW29" s="361"/>
      <c r="EX29" s="361"/>
      <c r="EY29" s="361"/>
      <c r="EZ29" s="361"/>
    </row>
    <row r="30" spans="3:170" ht="8.1" customHeight="1">
      <c r="CY30" s="367"/>
      <c r="CZ30" s="367"/>
      <c r="DA30" s="367"/>
      <c r="DB30" s="367"/>
      <c r="DC30" s="367"/>
      <c r="DD30" s="367"/>
      <c r="DE30" s="367"/>
      <c r="DF30" s="371"/>
      <c r="DG30" s="371"/>
      <c r="DH30" s="371"/>
      <c r="DI30" s="371"/>
      <c r="DJ30" s="371"/>
      <c r="DK30" s="371"/>
      <c r="DL30" s="371"/>
      <c r="DM30" s="371"/>
      <c r="DN30" s="371"/>
      <c r="DO30" s="371"/>
      <c r="DP30" s="371"/>
      <c r="DQ30" s="371"/>
      <c r="DR30" s="371"/>
      <c r="DS30" s="371"/>
      <c r="DT30" s="371"/>
      <c r="DU30" s="371"/>
      <c r="DV30" s="371"/>
      <c r="DW30" s="371"/>
      <c r="DX30" s="371"/>
      <c r="DY30" s="371"/>
      <c r="DZ30" s="371"/>
      <c r="EA30" s="371"/>
      <c r="EB30" s="371"/>
      <c r="EC30" s="371"/>
      <c r="ED30" s="371"/>
      <c r="EE30" s="371"/>
      <c r="EF30" s="371"/>
      <c r="EG30" s="371"/>
      <c r="EH30" s="371"/>
      <c r="EI30" s="371"/>
      <c r="EJ30" s="371"/>
      <c r="EK30" s="371"/>
      <c r="EL30" s="371"/>
      <c r="EM30" s="371"/>
      <c r="EN30" s="371"/>
      <c r="EO30" s="371"/>
      <c r="EP30" s="371"/>
      <c r="EQ30" s="371"/>
      <c r="ER30" s="371"/>
      <c r="ES30" s="371"/>
      <c r="ET30" s="371"/>
      <c r="EU30" s="371"/>
      <c r="EV30" s="361"/>
      <c r="EW30" s="361"/>
      <c r="EX30" s="361"/>
      <c r="EY30" s="361"/>
      <c r="EZ30" s="361"/>
    </row>
    <row r="31" spans="3:170" ht="15" customHeight="1"/>
    <row r="32" spans="3:170" ht="15" customHeight="1"/>
    <row r="33" spans="2:181" ht="15" customHeight="1"/>
    <row r="34" spans="2:181" ht="6" customHeight="1">
      <c r="B34" s="112"/>
      <c r="C34" s="112"/>
      <c r="D34" s="404" t="s">
        <v>262</v>
      </c>
      <c r="E34" s="404"/>
      <c r="F34" s="404"/>
      <c r="G34" s="404"/>
      <c r="H34" s="404"/>
      <c r="I34" s="404"/>
      <c r="J34" s="404"/>
      <c r="K34" s="404"/>
      <c r="L34" s="404"/>
      <c r="M34" s="404"/>
      <c r="N34" s="404"/>
      <c r="O34" s="407" t="str">
        <f>IF(入力表!C5="","","0820"&amp;"-"&amp;入力表!C5)</f>
        <v/>
      </c>
      <c r="P34" s="408"/>
      <c r="Q34" s="408"/>
      <c r="R34" s="408"/>
      <c r="S34" s="408"/>
      <c r="T34" s="408"/>
      <c r="U34" s="408"/>
      <c r="V34" s="408"/>
      <c r="W34" s="408"/>
      <c r="X34" s="408"/>
      <c r="Y34" s="408"/>
      <c r="Z34" s="408"/>
      <c r="AA34" s="408"/>
      <c r="AB34" s="408"/>
      <c r="AC34" s="408"/>
      <c r="AD34" s="408"/>
      <c r="AE34" s="408"/>
      <c r="AF34" s="408"/>
      <c r="AG34" s="408"/>
      <c r="AH34" s="408"/>
      <c r="AI34" s="409"/>
      <c r="AJ34" s="404" t="s">
        <v>238</v>
      </c>
      <c r="AK34" s="404"/>
      <c r="AL34" s="404"/>
      <c r="AM34" s="404"/>
      <c r="AN34" s="404"/>
      <c r="AO34" s="404"/>
      <c r="AP34" s="404"/>
      <c r="AQ34" s="404"/>
      <c r="AR34" s="404"/>
      <c r="AS34" s="404"/>
      <c r="AT34" s="404"/>
      <c r="AU34" s="416" t="str">
        <f>IF(入力表!C6="","",入力表!C6)</f>
        <v/>
      </c>
      <c r="AV34" s="417"/>
      <c r="AW34" s="417"/>
      <c r="AX34" s="417"/>
      <c r="AY34" s="417"/>
      <c r="AZ34" s="417"/>
      <c r="BA34" s="417"/>
      <c r="BB34" s="417"/>
      <c r="BC34" s="417"/>
      <c r="BD34" s="417"/>
      <c r="BE34" s="417"/>
      <c r="BF34" s="417"/>
      <c r="BG34" s="417"/>
      <c r="BH34" s="417"/>
      <c r="BI34" s="417"/>
      <c r="BJ34" s="417"/>
      <c r="BK34" s="417"/>
      <c r="BL34" s="417"/>
      <c r="BM34" s="417"/>
      <c r="BN34" s="417"/>
      <c r="BO34" s="417"/>
      <c r="BP34" s="417"/>
      <c r="BQ34" s="417"/>
      <c r="BR34" s="417"/>
      <c r="BS34" s="418"/>
      <c r="BT34" s="425" t="s">
        <v>239</v>
      </c>
      <c r="BU34" s="425"/>
      <c r="BV34" s="425"/>
      <c r="BW34" s="425"/>
      <c r="BX34" s="425"/>
      <c r="BY34" s="425"/>
      <c r="BZ34" s="425"/>
      <c r="CA34" s="425"/>
      <c r="CB34" s="425"/>
      <c r="CC34" s="425"/>
      <c r="CD34" s="425"/>
      <c r="CE34" s="416" t="str">
        <f>IF(入力表!C2="","",入力表!C2)</f>
        <v/>
      </c>
      <c r="CF34" s="417"/>
      <c r="CG34" s="417"/>
      <c r="CH34" s="417"/>
      <c r="CI34" s="417"/>
      <c r="CJ34" s="417"/>
      <c r="CK34" s="417"/>
      <c r="CL34" s="417"/>
      <c r="CM34" s="417"/>
      <c r="CN34" s="417"/>
      <c r="CO34" s="417"/>
      <c r="CP34" s="417"/>
      <c r="CQ34" s="417"/>
      <c r="CR34" s="417"/>
      <c r="CS34" s="417"/>
      <c r="CT34" s="417"/>
      <c r="CU34" s="417"/>
      <c r="CV34" s="417"/>
      <c r="CW34" s="417"/>
      <c r="CX34" s="417"/>
      <c r="CY34" s="417"/>
      <c r="CZ34" s="417"/>
      <c r="DA34" s="417"/>
      <c r="DB34" s="417"/>
      <c r="DC34" s="418"/>
      <c r="DD34" s="111" t="s">
        <v>240</v>
      </c>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5"/>
      <c r="FL34" s="115"/>
      <c r="FM34" s="115"/>
      <c r="FN34" s="115"/>
      <c r="FO34" s="115"/>
      <c r="FP34" s="115"/>
      <c r="FQ34" s="115"/>
      <c r="FR34" s="115"/>
      <c r="FS34" s="115"/>
      <c r="FT34" s="115"/>
      <c r="FU34" s="115"/>
      <c r="FV34" s="112"/>
      <c r="FW34" s="112"/>
      <c r="FX34" s="112"/>
      <c r="FY34" s="112"/>
    </row>
    <row r="35" spans="2:181" ht="6" customHeight="1">
      <c r="B35" s="112"/>
      <c r="C35" s="112"/>
      <c r="D35" s="405"/>
      <c r="E35" s="405"/>
      <c r="F35" s="405"/>
      <c r="G35" s="405"/>
      <c r="H35" s="405"/>
      <c r="I35" s="405"/>
      <c r="J35" s="405"/>
      <c r="K35" s="405"/>
      <c r="L35" s="405"/>
      <c r="M35" s="405"/>
      <c r="N35" s="405"/>
      <c r="O35" s="410"/>
      <c r="P35" s="411"/>
      <c r="Q35" s="411"/>
      <c r="R35" s="411"/>
      <c r="S35" s="411"/>
      <c r="T35" s="411"/>
      <c r="U35" s="411"/>
      <c r="V35" s="411"/>
      <c r="W35" s="411"/>
      <c r="X35" s="411"/>
      <c r="Y35" s="411"/>
      <c r="Z35" s="411"/>
      <c r="AA35" s="411"/>
      <c r="AB35" s="411"/>
      <c r="AC35" s="411"/>
      <c r="AD35" s="411"/>
      <c r="AE35" s="411"/>
      <c r="AF35" s="411"/>
      <c r="AG35" s="411"/>
      <c r="AH35" s="411"/>
      <c r="AI35" s="412"/>
      <c r="AJ35" s="405"/>
      <c r="AK35" s="405"/>
      <c r="AL35" s="405"/>
      <c r="AM35" s="405"/>
      <c r="AN35" s="405"/>
      <c r="AO35" s="405"/>
      <c r="AP35" s="405"/>
      <c r="AQ35" s="405"/>
      <c r="AR35" s="405"/>
      <c r="AS35" s="405"/>
      <c r="AT35" s="405"/>
      <c r="AU35" s="419"/>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0"/>
      <c r="BR35" s="420"/>
      <c r="BS35" s="421"/>
      <c r="BT35" s="426"/>
      <c r="BU35" s="426"/>
      <c r="BV35" s="426"/>
      <c r="BW35" s="426"/>
      <c r="BX35" s="426"/>
      <c r="BY35" s="426"/>
      <c r="BZ35" s="426"/>
      <c r="CA35" s="426"/>
      <c r="CB35" s="426"/>
      <c r="CC35" s="426"/>
      <c r="CD35" s="426"/>
      <c r="CE35" s="419"/>
      <c r="CF35" s="420"/>
      <c r="CG35" s="420"/>
      <c r="CH35" s="420"/>
      <c r="CI35" s="420"/>
      <c r="CJ35" s="420"/>
      <c r="CK35" s="420"/>
      <c r="CL35" s="420"/>
      <c r="CM35" s="420"/>
      <c r="CN35" s="420"/>
      <c r="CO35" s="420"/>
      <c r="CP35" s="420"/>
      <c r="CQ35" s="420"/>
      <c r="CR35" s="420"/>
      <c r="CS35" s="420"/>
      <c r="CT35" s="420"/>
      <c r="CU35" s="420"/>
      <c r="CV35" s="420"/>
      <c r="CW35" s="420"/>
      <c r="CX35" s="420"/>
      <c r="CY35" s="420"/>
      <c r="CZ35" s="420"/>
      <c r="DA35" s="420"/>
      <c r="DB35" s="420"/>
      <c r="DC35" s="421"/>
      <c r="DD35" s="111"/>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5"/>
      <c r="FL35" s="115"/>
      <c r="FM35" s="115"/>
      <c r="FN35" s="115"/>
      <c r="FO35" s="115"/>
      <c r="FP35" s="115"/>
      <c r="FQ35" s="115"/>
      <c r="FR35" s="115"/>
      <c r="FS35" s="115"/>
      <c r="FT35" s="115"/>
      <c r="FU35" s="115"/>
      <c r="FV35" s="112"/>
      <c r="FW35" s="112"/>
      <c r="FX35" s="112"/>
      <c r="FY35" s="112"/>
    </row>
    <row r="36" spans="2:181" ht="6" customHeight="1">
      <c r="B36" s="112"/>
      <c r="C36" s="112"/>
      <c r="D36" s="405"/>
      <c r="E36" s="405"/>
      <c r="F36" s="405"/>
      <c r="G36" s="405"/>
      <c r="H36" s="405"/>
      <c r="I36" s="405"/>
      <c r="J36" s="405"/>
      <c r="K36" s="405"/>
      <c r="L36" s="405"/>
      <c r="M36" s="405"/>
      <c r="N36" s="405"/>
      <c r="O36" s="410"/>
      <c r="P36" s="411"/>
      <c r="Q36" s="411"/>
      <c r="R36" s="411"/>
      <c r="S36" s="411"/>
      <c r="T36" s="411"/>
      <c r="U36" s="411"/>
      <c r="V36" s="411"/>
      <c r="W36" s="411"/>
      <c r="X36" s="411"/>
      <c r="Y36" s="411"/>
      <c r="Z36" s="411"/>
      <c r="AA36" s="411"/>
      <c r="AB36" s="411"/>
      <c r="AC36" s="411"/>
      <c r="AD36" s="411"/>
      <c r="AE36" s="411"/>
      <c r="AF36" s="411"/>
      <c r="AG36" s="411"/>
      <c r="AH36" s="411"/>
      <c r="AI36" s="412"/>
      <c r="AJ36" s="405"/>
      <c r="AK36" s="405"/>
      <c r="AL36" s="405"/>
      <c r="AM36" s="405"/>
      <c r="AN36" s="405"/>
      <c r="AO36" s="405"/>
      <c r="AP36" s="405"/>
      <c r="AQ36" s="405"/>
      <c r="AR36" s="405"/>
      <c r="AS36" s="405"/>
      <c r="AT36" s="405"/>
      <c r="AU36" s="419"/>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1"/>
      <c r="BT36" s="426"/>
      <c r="BU36" s="426"/>
      <c r="BV36" s="426"/>
      <c r="BW36" s="426"/>
      <c r="BX36" s="426"/>
      <c r="BY36" s="426"/>
      <c r="BZ36" s="426"/>
      <c r="CA36" s="426"/>
      <c r="CB36" s="426"/>
      <c r="CC36" s="426"/>
      <c r="CD36" s="426"/>
      <c r="CE36" s="419"/>
      <c r="CF36" s="420"/>
      <c r="CG36" s="420"/>
      <c r="CH36" s="420"/>
      <c r="CI36" s="420"/>
      <c r="CJ36" s="420"/>
      <c r="CK36" s="420"/>
      <c r="CL36" s="420"/>
      <c r="CM36" s="420"/>
      <c r="CN36" s="420"/>
      <c r="CO36" s="420"/>
      <c r="CP36" s="420"/>
      <c r="CQ36" s="420"/>
      <c r="CR36" s="420"/>
      <c r="CS36" s="420"/>
      <c r="CT36" s="420"/>
      <c r="CU36" s="420"/>
      <c r="CV36" s="420"/>
      <c r="CW36" s="420"/>
      <c r="CX36" s="420"/>
      <c r="CY36" s="420"/>
      <c r="CZ36" s="420"/>
      <c r="DA36" s="420"/>
      <c r="DB36" s="420"/>
      <c r="DC36" s="421"/>
      <c r="DD36" s="111"/>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5"/>
      <c r="FL36" s="115"/>
      <c r="FM36" s="115"/>
      <c r="FN36" s="115"/>
      <c r="FO36" s="115"/>
      <c r="FP36" s="115"/>
      <c r="FQ36" s="115"/>
      <c r="FR36" s="115"/>
      <c r="FS36" s="115"/>
      <c r="FT36" s="115"/>
      <c r="FU36" s="115"/>
      <c r="FV36" s="112"/>
      <c r="FW36" s="112"/>
      <c r="FX36" s="112"/>
      <c r="FY36" s="112"/>
    </row>
    <row r="37" spans="2:181" ht="6" customHeight="1">
      <c r="B37" s="112"/>
      <c r="C37" s="112"/>
      <c r="D37" s="405"/>
      <c r="E37" s="405"/>
      <c r="F37" s="405"/>
      <c r="G37" s="405"/>
      <c r="H37" s="405"/>
      <c r="I37" s="405"/>
      <c r="J37" s="405"/>
      <c r="K37" s="405"/>
      <c r="L37" s="405"/>
      <c r="M37" s="405"/>
      <c r="N37" s="405"/>
      <c r="O37" s="410"/>
      <c r="P37" s="411"/>
      <c r="Q37" s="411"/>
      <c r="R37" s="411"/>
      <c r="S37" s="411"/>
      <c r="T37" s="411"/>
      <c r="U37" s="411"/>
      <c r="V37" s="411"/>
      <c r="W37" s="411"/>
      <c r="X37" s="411"/>
      <c r="Y37" s="411"/>
      <c r="Z37" s="411"/>
      <c r="AA37" s="411"/>
      <c r="AB37" s="411"/>
      <c r="AC37" s="411"/>
      <c r="AD37" s="411"/>
      <c r="AE37" s="411"/>
      <c r="AF37" s="411"/>
      <c r="AG37" s="411"/>
      <c r="AH37" s="411"/>
      <c r="AI37" s="412"/>
      <c r="AJ37" s="405"/>
      <c r="AK37" s="405"/>
      <c r="AL37" s="405"/>
      <c r="AM37" s="405"/>
      <c r="AN37" s="405"/>
      <c r="AO37" s="405"/>
      <c r="AP37" s="405"/>
      <c r="AQ37" s="405"/>
      <c r="AR37" s="405"/>
      <c r="AS37" s="405"/>
      <c r="AT37" s="405"/>
      <c r="AU37" s="419"/>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1"/>
      <c r="BT37" s="426"/>
      <c r="BU37" s="426"/>
      <c r="BV37" s="426"/>
      <c r="BW37" s="426"/>
      <c r="BX37" s="426"/>
      <c r="BY37" s="426"/>
      <c r="BZ37" s="426"/>
      <c r="CA37" s="426"/>
      <c r="CB37" s="426"/>
      <c r="CC37" s="426"/>
      <c r="CD37" s="426"/>
      <c r="CE37" s="419"/>
      <c r="CF37" s="420"/>
      <c r="CG37" s="420"/>
      <c r="CH37" s="420"/>
      <c r="CI37" s="420"/>
      <c r="CJ37" s="420"/>
      <c r="CK37" s="420"/>
      <c r="CL37" s="420"/>
      <c r="CM37" s="420"/>
      <c r="CN37" s="420"/>
      <c r="CO37" s="420"/>
      <c r="CP37" s="420"/>
      <c r="CQ37" s="420"/>
      <c r="CR37" s="420"/>
      <c r="CS37" s="420"/>
      <c r="CT37" s="420"/>
      <c r="CU37" s="420"/>
      <c r="CV37" s="420"/>
      <c r="CW37" s="420"/>
      <c r="CX37" s="420"/>
      <c r="CY37" s="420"/>
      <c r="CZ37" s="420"/>
      <c r="DA37" s="420"/>
      <c r="DB37" s="420"/>
      <c r="DC37" s="421"/>
      <c r="DD37" s="111" t="s">
        <v>240</v>
      </c>
      <c r="DE37" s="112"/>
      <c r="DF37" s="112"/>
      <c r="DG37" s="112"/>
      <c r="DH37" s="112"/>
      <c r="DI37" s="112"/>
      <c r="DJ37" s="112"/>
      <c r="DK37" s="112" t="s">
        <v>240</v>
      </c>
      <c r="DL37" s="112"/>
      <c r="DM37" s="112"/>
      <c r="DN37" s="112" t="s">
        <v>240</v>
      </c>
      <c r="DO37" s="112"/>
      <c r="DP37" s="112"/>
      <c r="DQ37" s="112"/>
      <c r="DR37" s="112"/>
      <c r="DS37" s="112" t="s">
        <v>240</v>
      </c>
      <c r="DT37" s="112"/>
      <c r="DU37" s="112"/>
      <c r="DV37" s="112" t="s">
        <v>240</v>
      </c>
      <c r="DW37" s="112"/>
      <c r="DX37" s="112"/>
      <c r="DY37" s="112"/>
      <c r="DZ37" s="112"/>
      <c r="EA37" s="112" t="s">
        <v>240</v>
      </c>
      <c r="EB37" s="112"/>
      <c r="EC37" s="112"/>
      <c r="ED37" s="112" t="s">
        <v>240</v>
      </c>
      <c r="EE37" s="112"/>
      <c r="EF37" s="112"/>
      <c r="EG37" s="112"/>
      <c r="EH37" s="112"/>
      <c r="EI37" s="112" t="s">
        <v>240</v>
      </c>
      <c r="EJ37" s="112"/>
      <c r="EK37" s="112"/>
      <c r="EL37" s="112" t="s">
        <v>240</v>
      </c>
      <c r="EM37" s="112"/>
      <c r="EN37" s="112"/>
      <c r="EO37" s="112"/>
      <c r="EP37" s="112"/>
      <c r="EQ37" s="112"/>
      <c r="ER37" s="112"/>
      <c r="ES37" s="112" t="s">
        <v>240</v>
      </c>
      <c r="ET37" s="112"/>
      <c r="EU37" s="112"/>
      <c r="EV37" s="112"/>
      <c r="EW37" s="112"/>
      <c r="EX37" s="100" t="s">
        <v>240</v>
      </c>
      <c r="EY37" s="100"/>
      <c r="EZ37" s="100"/>
      <c r="FA37" s="100"/>
      <c r="FB37" s="100"/>
      <c r="FC37" s="100"/>
      <c r="FD37" s="100"/>
      <c r="FE37" s="100"/>
      <c r="FF37" s="100"/>
      <c r="FG37" s="100"/>
      <c r="FH37" s="112" t="s">
        <v>240</v>
      </c>
      <c r="FI37" s="112"/>
      <c r="FJ37" s="112"/>
      <c r="FK37" s="115"/>
      <c r="FL37" s="115"/>
      <c r="FM37" s="115"/>
      <c r="FN37" s="115"/>
      <c r="FO37" s="115"/>
      <c r="FP37" s="115"/>
      <c r="FQ37" s="115"/>
      <c r="FR37" s="115"/>
      <c r="FS37" s="115"/>
      <c r="FT37" s="115"/>
      <c r="FU37" s="115"/>
      <c r="FV37" s="115"/>
      <c r="FW37" s="115"/>
      <c r="FX37" s="115"/>
      <c r="FY37" s="115"/>
    </row>
    <row r="38" spans="2:181" ht="6" customHeight="1">
      <c r="B38" s="112"/>
      <c r="C38" s="112"/>
      <c r="D38" s="405"/>
      <c r="E38" s="405"/>
      <c r="F38" s="405"/>
      <c r="G38" s="405"/>
      <c r="H38" s="405"/>
      <c r="I38" s="405"/>
      <c r="J38" s="405"/>
      <c r="K38" s="405"/>
      <c r="L38" s="405"/>
      <c r="M38" s="405"/>
      <c r="N38" s="405"/>
      <c r="O38" s="410"/>
      <c r="P38" s="411"/>
      <c r="Q38" s="411"/>
      <c r="R38" s="411"/>
      <c r="S38" s="411"/>
      <c r="T38" s="411"/>
      <c r="U38" s="411"/>
      <c r="V38" s="411"/>
      <c r="W38" s="411"/>
      <c r="X38" s="411"/>
      <c r="Y38" s="411"/>
      <c r="Z38" s="411"/>
      <c r="AA38" s="411"/>
      <c r="AB38" s="411"/>
      <c r="AC38" s="411"/>
      <c r="AD38" s="411"/>
      <c r="AE38" s="411"/>
      <c r="AF38" s="411"/>
      <c r="AG38" s="411"/>
      <c r="AH38" s="411"/>
      <c r="AI38" s="412"/>
      <c r="AJ38" s="405"/>
      <c r="AK38" s="405"/>
      <c r="AL38" s="405"/>
      <c r="AM38" s="405"/>
      <c r="AN38" s="405"/>
      <c r="AO38" s="405"/>
      <c r="AP38" s="405"/>
      <c r="AQ38" s="405"/>
      <c r="AR38" s="405"/>
      <c r="AS38" s="405"/>
      <c r="AT38" s="405"/>
      <c r="AU38" s="419"/>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1"/>
      <c r="BT38" s="426"/>
      <c r="BU38" s="426"/>
      <c r="BV38" s="426"/>
      <c r="BW38" s="426"/>
      <c r="BX38" s="426"/>
      <c r="BY38" s="426"/>
      <c r="BZ38" s="426"/>
      <c r="CA38" s="426"/>
      <c r="CB38" s="426"/>
      <c r="CC38" s="426"/>
      <c r="CD38" s="426"/>
      <c r="CE38" s="419"/>
      <c r="CF38" s="420"/>
      <c r="CG38" s="420"/>
      <c r="CH38" s="420"/>
      <c r="CI38" s="420"/>
      <c r="CJ38" s="420"/>
      <c r="CK38" s="420"/>
      <c r="CL38" s="420"/>
      <c r="CM38" s="420"/>
      <c r="CN38" s="420"/>
      <c r="CO38" s="420"/>
      <c r="CP38" s="420"/>
      <c r="CQ38" s="420"/>
      <c r="CR38" s="420"/>
      <c r="CS38" s="420"/>
      <c r="CT38" s="420"/>
      <c r="CU38" s="420"/>
      <c r="CV38" s="420"/>
      <c r="CW38" s="420"/>
      <c r="CX38" s="420"/>
      <c r="CY38" s="420"/>
      <c r="CZ38" s="420"/>
      <c r="DA38" s="420"/>
      <c r="DB38" s="420"/>
      <c r="DC38" s="421"/>
      <c r="DD38" s="111"/>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00"/>
      <c r="EY38" s="100"/>
      <c r="EZ38" s="100"/>
      <c r="FA38" s="100"/>
      <c r="FB38" s="100"/>
      <c r="FC38" s="100"/>
      <c r="FD38" s="100"/>
      <c r="FE38" s="100"/>
      <c r="FF38" s="100"/>
      <c r="FG38" s="100"/>
      <c r="FH38" s="112"/>
      <c r="FI38" s="112"/>
      <c r="FJ38" s="112"/>
      <c r="FK38" s="115"/>
      <c r="FL38" s="115"/>
      <c r="FM38" s="115"/>
      <c r="FN38" s="115"/>
      <c r="FO38" s="115"/>
      <c r="FP38" s="115"/>
      <c r="FQ38" s="115"/>
      <c r="FR38" s="115"/>
      <c r="FS38" s="115"/>
      <c r="FT38" s="115"/>
      <c r="FU38" s="115"/>
      <c r="FV38" s="115"/>
      <c r="FW38" s="115"/>
      <c r="FX38" s="115"/>
      <c r="FY38" s="115"/>
    </row>
    <row r="39" spans="2:181" ht="6" customHeight="1">
      <c r="B39" s="112"/>
      <c r="C39" s="112"/>
      <c r="D39" s="406"/>
      <c r="E39" s="406"/>
      <c r="F39" s="406"/>
      <c r="G39" s="406"/>
      <c r="H39" s="406"/>
      <c r="I39" s="406"/>
      <c r="J39" s="406"/>
      <c r="K39" s="406"/>
      <c r="L39" s="406"/>
      <c r="M39" s="406"/>
      <c r="N39" s="406"/>
      <c r="O39" s="413"/>
      <c r="P39" s="414"/>
      <c r="Q39" s="414"/>
      <c r="R39" s="414"/>
      <c r="S39" s="414"/>
      <c r="T39" s="414"/>
      <c r="U39" s="414"/>
      <c r="V39" s="414"/>
      <c r="W39" s="414"/>
      <c r="X39" s="414"/>
      <c r="Y39" s="414"/>
      <c r="Z39" s="414"/>
      <c r="AA39" s="414"/>
      <c r="AB39" s="414"/>
      <c r="AC39" s="414"/>
      <c r="AD39" s="414"/>
      <c r="AE39" s="414"/>
      <c r="AF39" s="414"/>
      <c r="AG39" s="414"/>
      <c r="AH39" s="414"/>
      <c r="AI39" s="415"/>
      <c r="AJ39" s="406"/>
      <c r="AK39" s="406"/>
      <c r="AL39" s="406"/>
      <c r="AM39" s="406"/>
      <c r="AN39" s="406"/>
      <c r="AO39" s="406"/>
      <c r="AP39" s="406"/>
      <c r="AQ39" s="406"/>
      <c r="AR39" s="406"/>
      <c r="AS39" s="406"/>
      <c r="AT39" s="406"/>
      <c r="AU39" s="422"/>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3"/>
      <c r="BR39" s="423"/>
      <c r="BS39" s="424"/>
      <c r="BT39" s="427"/>
      <c r="BU39" s="427"/>
      <c r="BV39" s="427"/>
      <c r="BW39" s="427"/>
      <c r="BX39" s="427"/>
      <c r="BY39" s="427"/>
      <c r="BZ39" s="427"/>
      <c r="CA39" s="427"/>
      <c r="CB39" s="427"/>
      <c r="CC39" s="427"/>
      <c r="CD39" s="427"/>
      <c r="CE39" s="422"/>
      <c r="CF39" s="423"/>
      <c r="CG39" s="423"/>
      <c r="CH39" s="423"/>
      <c r="CI39" s="423"/>
      <c r="CJ39" s="423"/>
      <c r="CK39" s="423"/>
      <c r="CL39" s="423"/>
      <c r="CM39" s="423"/>
      <c r="CN39" s="423"/>
      <c r="CO39" s="423"/>
      <c r="CP39" s="423"/>
      <c r="CQ39" s="423"/>
      <c r="CR39" s="423"/>
      <c r="CS39" s="423"/>
      <c r="CT39" s="423"/>
      <c r="CU39" s="423"/>
      <c r="CV39" s="423"/>
      <c r="CW39" s="423"/>
      <c r="CX39" s="423"/>
      <c r="CY39" s="423"/>
      <c r="CZ39" s="423"/>
      <c r="DA39" s="423"/>
      <c r="DB39" s="423"/>
      <c r="DC39" s="424"/>
      <c r="DD39" s="111"/>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00"/>
      <c r="EY39" s="100"/>
      <c r="EZ39" s="100"/>
      <c r="FA39" s="100"/>
      <c r="FB39" s="100"/>
      <c r="FC39" s="100"/>
      <c r="FD39" s="100"/>
      <c r="FE39" s="100"/>
      <c r="FF39" s="100"/>
      <c r="FG39" s="100"/>
      <c r="FH39" s="112"/>
      <c r="FI39" s="112"/>
      <c r="FJ39" s="112"/>
      <c r="FK39" s="115"/>
      <c r="FL39" s="115"/>
      <c r="FM39" s="115"/>
      <c r="FN39" s="115"/>
      <c r="FO39" s="115"/>
      <c r="FP39" s="115"/>
      <c r="FQ39" s="115"/>
      <c r="FR39" s="115"/>
      <c r="FS39" s="115"/>
      <c r="FT39" s="115"/>
      <c r="FU39" s="115"/>
      <c r="FV39" s="115"/>
      <c r="FW39" s="115"/>
      <c r="FX39" s="115"/>
      <c r="FY39" s="115"/>
    </row>
    <row r="42" spans="2:181" ht="9" customHeight="1">
      <c r="D42" s="343" t="s">
        <v>241</v>
      </c>
      <c r="E42" s="343"/>
      <c r="F42" s="343"/>
      <c r="G42" s="343"/>
      <c r="H42" s="343"/>
      <c r="I42" s="343"/>
      <c r="J42" s="343"/>
      <c r="K42" s="343"/>
      <c r="L42" s="343"/>
      <c r="M42" s="343"/>
      <c r="N42" s="343"/>
      <c r="O42" s="343"/>
      <c r="P42" s="343"/>
      <c r="Q42" s="343"/>
      <c r="R42" s="343"/>
      <c r="S42" s="343"/>
      <c r="T42" s="343"/>
      <c r="U42" s="343"/>
      <c r="V42" s="343"/>
      <c r="W42" s="343"/>
      <c r="X42" s="343"/>
      <c r="Y42" s="372" t="s">
        <v>242</v>
      </c>
      <c r="Z42" s="372"/>
      <c r="AA42" s="372"/>
      <c r="AB42" s="372"/>
      <c r="AC42" s="372"/>
      <c r="AD42" s="372"/>
      <c r="AE42" s="376" t="s">
        <v>243</v>
      </c>
      <c r="AF42" s="377"/>
      <c r="AG42" s="377"/>
      <c r="AH42" s="377"/>
      <c r="AI42" s="377"/>
      <c r="AJ42" s="377"/>
      <c r="AK42" s="377"/>
      <c r="AL42" s="378"/>
      <c r="AM42" s="370" t="s">
        <v>64</v>
      </c>
      <c r="AN42" s="370"/>
      <c r="AO42" s="370"/>
      <c r="AP42" s="370"/>
      <c r="AQ42" s="370"/>
      <c r="AR42" s="370"/>
      <c r="AS42" s="370"/>
      <c r="AT42" s="370"/>
      <c r="AU42" s="370" t="s">
        <v>244</v>
      </c>
      <c r="AV42" s="370"/>
      <c r="AW42" s="370"/>
      <c r="AX42" s="370"/>
      <c r="AY42" s="370"/>
      <c r="AZ42" s="370"/>
      <c r="BA42" s="370"/>
      <c r="BB42" s="370"/>
      <c r="BC42" s="372" t="s">
        <v>245</v>
      </c>
      <c r="BD42" s="370"/>
      <c r="BE42" s="370"/>
      <c r="BF42" s="370"/>
      <c r="BG42" s="370"/>
      <c r="BH42" s="370"/>
      <c r="BI42" s="370"/>
      <c r="BJ42" s="370"/>
      <c r="BK42" s="369" t="s">
        <v>246</v>
      </c>
      <c r="BL42" s="343"/>
      <c r="BM42" s="343"/>
      <c r="BN42" s="343"/>
      <c r="BO42" s="343"/>
      <c r="BP42" s="343"/>
      <c r="BQ42" s="343"/>
      <c r="BR42" s="343"/>
      <c r="BS42" s="370" t="s">
        <v>70</v>
      </c>
      <c r="BT42" s="370"/>
      <c r="BU42" s="370"/>
      <c r="BV42" s="370"/>
      <c r="BW42" s="370"/>
      <c r="BX42" s="370"/>
      <c r="BY42" s="370"/>
      <c r="BZ42" s="370"/>
      <c r="CA42" s="372" t="s">
        <v>247</v>
      </c>
      <c r="CB42" s="370"/>
      <c r="CC42" s="370"/>
      <c r="CD42" s="370"/>
      <c r="CE42" s="370"/>
      <c r="CF42" s="370"/>
      <c r="CG42" s="370"/>
      <c r="CH42" s="370"/>
      <c r="CI42" s="370" t="s">
        <v>248</v>
      </c>
      <c r="CJ42" s="370"/>
      <c r="CK42" s="370"/>
      <c r="CL42" s="370"/>
      <c r="CM42" s="370"/>
      <c r="CN42" s="370"/>
      <c r="CO42" s="370"/>
      <c r="CP42" s="370"/>
      <c r="CQ42" s="372" t="s">
        <v>249</v>
      </c>
      <c r="CR42" s="370"/>
      <c r="CS42" s="370"/>
      <c r="CT42" s="370"/>
      <c r="CU42" s="370"/>
      <c r="CV42" s="370"/>
      <c r="CW42" s="370"/>
      <c r="CX42" s="370"/>
      <c r="CY42" s="372" t="s">
        <v>250</v>
      </c>
      <c r="CZ42" s="370"/>
      <c r="DA42" s="370"/>
      <c r="DB42" s="370"/>
      <c r="DC42" s="370"/>
      <c r="DD42" s="370"/>
      <c r="DE42" s="370"/>
      <c r="DF42" s="370"/>
      <c r="DG42" s="346" t="s">
        <v>251</v>
      </c>
      <c r="DH42" s="347"/>
      <c r="DI42" s="347"/>
      <c r="DJ42" s="347"/>
      <c r="DK42" s="347"/>
      <c r="DL42" s="347"/>
      <c r="DM42" s="347"/>
      <c r="DN42" s="347"/>
      <c r="DO42" s="346" t="s">
        <v>252</v>
      </c>
      <c r="DP42" s="347"/>
      <c r="DQ42" s="347"/>
      <c r="DR42" s="347"/>
      <c r="DS42" s="347"/>
      <c r="DT42" s="347"/>
      <c r="DU42" s="347"/>
      <c r="DV42" s="347"/>
      <c r="DW42" s="346" t="s">
        <v>253</v>
      </c>
      <c r="DX42" s="347"/>
      <c r="DY42" s="347"/>
      <c r="DZ42" s="347"/>
      <c r="EA42" s="347"/>
      <c r="EB42" s="347"/>
      <c r="EC42" s="347"/>
      <c r="ED42" s="347"/>
      <c r="EE42" s="346" t="s">
        <v>72</v>
      </c>
      <c r="EF42" s="347"/>
      <c r="EG42" s="347"/>
      <c r="EH42" s="347"/>
      <c r="EI42" s="347"/>
      <c r="EJ42" s="347"/>
      <c r="EK42" s="347"/>
      <c r="EL42" s="347"/>
      <c r="EM42" s="343" t="s">
        <v>254</v>
      </c>
      <c r="EN42" s="343"/>
      <c r="EO42" s="343"/>
      <c r="EP42" s="343"/>
      <c r="EQ42" s="343"/>
      <c r="ER42" s="343"/>
      <c r="ES42" s="343"/>
      <c r="ET42" s="343"/>
      <c r="EU42" s="343"/>
      <c r="EV42" s="343"/>
      <c r="EW42" s="343"/>
      <c r="EX42" s="343"/>
      <c r="EY42" s="343"/>
      <c r="EZ42" s="343"/>
      <c r="FA42" s="343"/>
      <c r="FB42" s="343"/>
      <c r="FD42" s="372" t="s">
        <v>255</v>
      </c>
      <c r="FE42" s="370"/>
      <c r="FF42" s="370"/>
      <c r="FG42" s="370"/>
      <c r="FH42" s="370"/>
      <c r="FI42" s="370"/>
      <c r="FJ42" s="370"/>
      <c r="FK42" s="370"/>
    </row>
    <row r="43" spans="2:181" ht="9" customHeight="1">
      <c r="D43" s="343"/>
      <c r="E43" s="343"/>
      <c r="F43" s="343"/>
      <c r="G43" s="343"/>
      <c r="H43" s="343"/>
      <c r="I43" s="343"/>
      <c r="J43" s="343"/>
      <c r="K43" s="343"/>
      <c r="L43" s="343"/>
      <c r="M43" s="343"/>
      <c r="N43" s="343"/>
      <c r="O43" s="343"/>
      <c r="P43" s="343"/>
      <c r="Q43" s="343"/>
      <c r="R43" s="343"/>
      <c r="S43" s="343"/>
      <c r="T43" s="343"/>
      <c r="U43" s="343"/>
      <c r="V43" s="343"/>
      <c r="W43" s="343"/>
      <c r="X43" s="343"/>
      <c r="Y43" s="372"/>
      <c r="Z43" s="372"/>
      <c r="AA43" s="372"/>
      <c r="AB43" s="372"/>
      <c r="AC43" s="372"/>
      <c r="AD43" s="372"/>
      <c r="AE43" s="379"/>
      <c r="AF43" s="380"/>
      <c r="AG43" s="380"/>
      <c r="AH43" s="380"/>
      <c r="AI43" s="380"/>
      <c r="AJ43" s="380"/>
      <c r="AK43" s="380"/>
      <c r="AL43" s="381"/>
      <c r="AM43" s="370"/>
      <c r="AN43" s="370"/>
      <c r="AO43" s="370"/>
      <c r="AP43" s="370"/>
      <c r="AQ43" s="370"/>
      <c r="AR43" s="370"/>
      <c r="AS43" s="370"/>
      <c r="AT43" s="370"/>
      <c r="AU43" s="370"/>
      <c r="AV43" s="370"/>
      <c r="AW43" s="370"/>
      <c r="AX43" s="370"/>
      <c r="AY43" s="370"/>
      <c r="AZ43" s="370"/>
      <c r="BA43" s="370"/>
      <c r="BB43" s="370"/>
      <c r="BC43" s="370"/>
      <c r="BD43" s="370"/>
      <c r="BE43" s="370"/>
      <c r="BF43" s="370"/>
      <c r="BG43" s="370"/>
      <c r="BH43" s="370"/>
      <c r="BI43" s="370"/>
      <c r="BJ43" s="370"/>
      <c r="BK43" s="343"/>
      <c r="BL43" s="343"/>
      <c r="BM43" s="343"/>
      <c r="BN43" s="343"/>
      <c r="BO43" s="343"/>
      <c r="BP43" s="343"/>
      <c r="BQ43" s="343"/>
      <c r="BR43" s="343"/>
      <c r="BS43" s="370"/>
      <c r="BT43" s="370"/>
      <c r="BU43" s="370"/>
      <c r="BV43" s="370"/>
      <c r="BW43" s="370"/>
      <c r="BX43" s="370"/>
      <c r="BY43" s="370"/>
      <c r="BZ43" s="370"/>
      <c r="CA43" s="370"/>
      <c r="CB43" s="370"/>
      <c r="CC43" s="370"/>
      <c r="CD43" s="370"/>
      <c r="CE43" s="370"/>
      <c r="CF43" s="370"/>
      <c r="CG43" s="370"/>
      <c r="CH43" s="370"/>
      <c r="CI43" s="370"/>
      <c r="CJ43" s="370"/>
      <c r="CK43" s="370"/>
      <c r="CL43" s="370"/>
      <c r="CM43" s="370"/>
      <c r="CN43" s="370"/>
      <c r="CO43" s="370"/>
      <c r="CP43" s="370"/>
      <c r="CQ43" s="370"/>
      <c r="CR43" s="370"/>
      <c r="CS43" s="370"/>
      <c r="CT43" s="370"/>
      <c r="CU43" s="370"/>
      <c r="CV43" s="370"/>
      <c r="CW43" s="370"/>
      <c r="CX43" s="370"/>
      <c r="CY43" s="370"/>
      <c r="CZ43" s="370"/>
      <c r="DA43" s="370"/>
      <c r="DB43" s="370"/>
      <c r="DC43" s="370"/>
      <c r="DD43" s="370"/>
      <c r="DE43" s="370"/>
      <c r="DF43" s="370"/>
      <c r="DG43" s="347"/>
      <c r="DH43" s="347"/>
      <c r="DI43" s="347"/>
      <c r="DJ43" s="347"/>
      <c r="DK43" s="347"/>
      <c r="DL43" s="347"/>
      <c r="DM43" s="347"/>
      <c r="DN43" s="347"/>
      <c r="DO43" s="347"/>
      <c r="DP43" s="347"/>
      <c r="DQ43" s="347"/>
      <c r="DR43" s="347"/>
      <c r="DS43" s="347"/>
      <c r="DT43" s="347"/>
      <c r="DU43" s="347"/>
      <c r="DV43" s="347"/>
      <c r="DW43" s="347"/>
      <c r="DX43" s="347"/>
      <c r="DY43" s="347"/>
      <c r="DZ43" s="347"/>
      <c r="EA43" s="347"/>
      <c r="EB43" s="347"/>
      <c r="EC43" s="347"/>
      <c r="ED43" s="347"/>
      <c r="EE43" s="347"/>
      <c r="EF43" s="347"/>
      <c r="EG43" s="347"/>
      <c r="EH43" s="347"/>
      <c r="EI43" s="347"/>
      <c r="EJ43" s="347"/>
      <c r="EK43" s="347"/>
      <c r="EL43" s="347"/>
      <c r="EM43" s="343"/>
      <c r="EN43" s="343"/>
      <c r="EO43" s="343"/>
      <c r="EP43" s="343"/>
      <c r="EQ43" s="343"/>
      <c r="ER43" s="343"/>
      <c r="ES43" s="343"/>
      <c r="ET43" s="343"/>
      <c r="EU43" s="343"/>
      <c r="EV43" s="343"/>
      <c r="EW43" s="343"/>
      <c r="EX43" s="343"/>
      <c r="EY43" s="343"/>
      <c r="EZ43" s="343"/>
      <c r="FA43" s="343"/>
      <c r="FB43" s="343"/>
      <c r="FD43" s="370"/>
      <c r="FE43" s="370"/>
      <c r="FF43" s="370"/>
      <c r="FG43" s="370"/>
      <c r="FH43" s="370"/>
      <c r="FI43" s="370"/>
      <c r="FJ43" s="370"/>
      <c r="FK43" s="370"/>
    </row>
    <row r="44" spans="2:181" ht="9" customHeight="1">
      <c r="D44" s="343"/>
      <c r="E44" s="343"/>
      <c r="F44" s="343"/>
      <c r="G44" s="343"/>
      <c r="H44" s="343"/>
      <c r="I44" s="343"/>
      <c r="J44" s="343"/>
      <c r="K44" s="343"/>
      <c r="L44" s="343"/>
      <c r="M44" s="343"/>
      <c r="N44" s="343"/>
      <c r="O44" s="343"/>
      <c r="P44" s="343"/>
      <c r="Q44" s="343"/>
      <c r="R44" s="343"/>
      <c r="S44" s="343"/>
      <c r="T44" s="343"/>
      <c r="U44" s="343"/>
      <c r="V44" s="343"/>
      <c r="W44" s="343"/>
      <c r="X44" s="343"/>
      <c r="Y44" s="372"/>
      <c r="Z44" s="372"/>
      <c r="AA44" s="372"/>
      <c r="AB44" s="372"/>
      <c r="AC44" s="372"/>
      <c r="AD44" s="372"/>
      <c r="AE44" s="379"/>
      <c r="AF44" s="380"/>
      <c r="AG44" s="380"/>
      <c r="AH44" s="380"/>
      <c r="AI44" s="380"/>
      <c r="AJ44" s="380"/>
      <c r="AK44" s="380"/>
      <c r="AL44" s="381"/>
      <c r="AM44" s="370"/>
      <c r="AN44" s="370"/>
      <c r="AO44" s="370"/>
      <c r="AP44" s="370"/>
      <c r="AQ44" s="370"/>
      <c r="AR44" s="370"/>
      <c r="AS44" s="370"/>
      <c r="AT44" s="370"/>
      <c r="AU44" s="370"/>
      <c r="AV44" s="370"/>
      <c r="AW44" s="370"/>
      <c r="AX44" s="370"/>
      <c r="AY44" s="370"/>
      <c r="AZ44" s="370"/>
      <c r="BA44" s="370"/>
      <c r="BB44" s="370"/>
      <c r="BC44" s="370"/>
      <c r="BD44" s="370"/>
      <c r="BE44" s="370"/>
      <c r="BF44" s="370"/>
      <c r="BG44" s="370"/>
      <c r="BH44" s="370"/>
      <c r="BI44" s="370"/>
      <c r="BJ44" s="370"/>
      <c r="BK44" s="343"/>
      <c r="BL44" s="343"/>
      <c r="BM44" s="343"/>
      <c r="BN44" s="343"/>
      <c r="BO44" s="343"/>
      <c r="BP44" s="343"/>
      <c r="BQ44" s="343"/>
      <c r="BR44" s="343"/>
      <c r="BS44" s="370"/>
      <c r="BT44" s="370"/>
      <c r="BU44" s="370"/>
      <c r="BV44" s="370"/>
      <c r="BW44" s="370"/>
      <c r="BX44" s="370"/>
      <c r="BY44" s="370"/>
      <c r="BZ44" s="370"/>
      <c r="CA44" s="370"/>
      <c r="CB44" s="370"/>
      <c r="CC44" s="370"/>
      <c r="CD44" s="370"/>
      <c r="CE44" s="370"/>
      <c r="CF44" s="370"/>
      <c r="CG44" s="370"/>
      <c r="CH44" s="370"/>
      <c r="CI44" s="370"/>
      <c r="CJ44" s="370"/>
      <c r="CK44" s="370"/>
      <c r="CL44" s="370"/>
      <c r="CM44" s="370"/>
      <c r="CN44" s="370"/>
      <c r="CO44" s="370"/>
      <c r="CP44" s="370"/>
      <c r="CQ44" s="370"/>
      <c r="CR44" s="370"/>
      <c r="CS44" s="370"/>
      <c r="CT44" s="370"/>
      <c r="CU44" s="370"/>
      <c r="CV44" s="370"/>
      <c r="CW44" s="370"/>
      <c r="CX44" s="370"/>
      <c r="CY44" s="370"/>
      <c r="CZ44" s="370"/>
      <c r="DA44" s="370"/>
      <c r="DB44" s="370"/>
      <c r="DC44" s="370"/>
      <c r="DD44" s="370"/>
      <c r="DE44" s="370"/>
      <c r="DF44" s="370"/>
      <c r="DG44" s="347"/>
      <c r="DH44" s="347"/>
      <c r="DI44" s="347"/>
      <c r="DJ44" s="347"/>
      <c r="DK44" s="347"/>
      <c r="DL44" s="347"/>
      <c r="DM44" s="347"/>
      <c r="DN44" s="347"/>
      <c r="DO44" s="347"/>
      <c r="DP44" s="347"/>
      <c r="DQ44" s="347"/>
      <c r="DR44" s="347"/>
      <c r="DS44" s="347"/>
      <c r="DT44" s="347"/>
      <c r="DU44" s="347"/>
      <c r="DV44" s="347"/>
      <c r="DW44" s="347"/>
      <c r="DX44" s="347"/>
      <c r="DY44" s="347"/>
      <c r="DZ44" s="347"/>
      <c r="EA44" s="347"/>
      <c r="EB44" s="347"/>
      <c r="EC44" s="347"/>
      <c r="ED44" s="347"/>
      <c r="EE44" s="347"/>
      <c r="EF44" s="347"/>
      <c r="EG44" s="347"/>
      <c r="EH44" s="347"/>
      <c r="EI44" s="347"/>
      <c r="EJ44" s="347"/>
      <c r="EK44" s="347"/>
      <c r="EL44" s="347"/>
      <c r="EM44" s="343"/>
      <c r="EN44" s="343"/>
      <c r="EO44" s="343"/>
      <c r="EP44" s="343"/>
      <c r="EQ44" s="343"/>
      <c r="ER44" s="343"/>
      <c r="ES44" s="343"/>
      <c r="ET44" s="343"/>
      <c r="EU44" s="343"/>
      <c r="EV44" s="343"/>
      <c r="EW44" s="343"/>
      <c r="EX44" s="343"/>
      <c r="EY44" s="343"/>
      <c r="EZ44" s="343"/>
      <c r="FA44" s="343"/>
      <c r="FB44" s="343"/>
      <c r="FD44" s="370"/>
      <c r="FE44" s="370"/>
      <c r="FF44" s="370"/>
      <c r="FG44" s="370"/>
      <c r="FH44" s="370"/>
      <c r="FI44" s="370"/>
      <c r="FJ44" s="370"/>
      <c r="FK44" s="370"/>
    </row>
    <row r="45" spans="2:181" ht="9" customHeight="1">
      <c r="D45" s="343"/>
      <c r="E45" s="343"/>
      <c r="F45" s="343"/>
      <c r="G45" s="343"/>
      <c r="H45" s="343"/>
      <c r="I45" s="343"/>
      <c r="J45" s="343"/>
      <c r="K45" s="343"/>
      <c r="L45" s="343"/>
      <c r="M45" s="343"/>
      <c r="N45" s="343"/>
      <c r="O45" s="343"/>
      <c r="P45" s="343"/>
      <c r="Q45" s="343"/>
      <c r="R45" s="343"/>
      <c r="S45" s="343"/>
      <c r="T45" s="343"/>
      <c r="U45" s="343"/>
      <c r="V45" s="343"/>
      <c r="W45" s="343"/>
      <c r="X45" s="343"/>
      <c r="Y45" s="372"/>
      <c r="Z45" s="372"/>
      <c r="AA45" s="372"/>
      <c r="AB45" s="372"/>
      <c r="AC45" s="372"/>
      <c r="AD45" s="372"/>
      <c r="AE45" s="379"/>
      <c r="AF45" s="380"/>
      <c r="AG45" s="380"/>
      <c r="AH45" s="380"/>
      <c r="AI45" s="380"/>
      <c r="AJ45" s="380"/>
      <c r="AK45" s="380"/>
      <c r="AL45" s="381"/>
      <c r="AM45" s="370"/>
      <c r="AN45" s="370"/>
      <c r="AO45" s="370"/>
      <c r="AP45" s="370"/>
      <c r="AQ45" s="370"/>
      <c r="AR45" s="370"/>
      <c r="AS45" s="370"/>
      <c r="AT45" s="370"/>
      <c r="AU45" s="370"/>
      <c r="AV45" s="370"/>
      <c r="AW45" s="370"/>
      <c r="AX45" s="370"/>
      <c r="AY45" s="370"/>
      <c r="AZ45" s="370"/>
      <c r="BA45" s="370"/>
      <c r="BB45" s="370"/>
      <c r="BC45" s="370"/>
      <c r="BD45" s="370"/>
      <c r="BE45" s="370"/>
      <c r="BF45" s="370"/>
      <c r="BG45" s="370"/>
      <c r="BH45" s="370"/>
      <c r="BI45" s="370"/>
      <c r="BJ45" s="370"/>
      <c r="BK45" s="343"/>
      <c r="BL45" s="343"/>
      <c r="BM45" s="343"/>
      <c r="BN45" s="343"/>
      <c r="BO45" s="343"/>
      <c r="BP45" s="343"/>
      <c r="BQ45" s="343"/>
      <c r="BR45" s="343"/>
      <c r="BS45" s="370"/>
      <c r="BT45" s="370"/>
      <c r="BU45" s="370"/>
      <c r="BV45" s="370"/>
      <c r="BW45" s="370"/>
      <c r="BX45" s="370"/>
      <c r="BY45" s="370"/>
      <c r="BZ45" s="370"/>
      <c r="CA45" s="370"/>
      <c r="CB45" s="370"/>
      <c r="CC45" s="370"/>
      <c r="CD45" s="370"/>
      <c r="CE45" s="370"/>
      <c r="CF45" s="370"/>
      <c r="CG45" s="370"/>
      <c r="CH45" s="370"/>
      <c r="CI45" s="370"/>
      <c r="CJ45" s="370"/>
      <c r="CK45" s="370"/>
      <c r="CL45" s="370"/>
      <c r="CM45" s="370"/>
      <c r="CN45" s="370"/>
      <c r="CO45" s="370"/>
      <c r="CP45" s="370"/>
      <c r="CQ45" s="370"/>
      <c r="CR45" s="370"/>
      <c r="CS45" s="370"/>
      <c r="CT45" s="370"/>
      <c r="CU45" s="370"/>
      <c r="CV45" s="370"/>
      <c r="CW45" s="370"/>
      <c r="CX45" s="370"/>
      <c r="CY45" s="370"/>
      <c r="CZ45" s="370"/>
      <c r="DA45" s="370"/>
      <c r="DB45" s="370"/>
      <c r="DC45" s="370"/>
      <c r="DD45" s="370"/>
      <c r="DE45" s="370"/>
      <c r="DF45" s="370"/>
      <c r="DG45" s="347"/>
      <c r="DH45" s="347"/>
      <c r="DI45" s="347"/>
      <c r="DJ45" s="347"/>
      <c r="DK45" s="347"/>
      <c r="DL45" s="347"/>
      <c r="DM45" s="347"/>
      <c r="DN45" s="347"/>
      <c r="DO45" s="347"/>
      <c r="DP45" s="347"/>
      <c r="DQ45" s="347"/>
      <c r="DR45" s="347"/>
      <c r="DS45" s="347"/>
      <c r="DT45" s="347"/>
      <c r="DU45" s="347"/>
      <c r="DV45" s="347"/>
      <c r="DW45" s="347"/>
      <c r="DX45" s="347"/>
      <c r="DY45" s="347"/>
      <c r="DZ45" s="347"/>
      <c r="EA45" s="347"/>
      <c r="EB45" s="347"/>
      <c r="EC45" s="347"/>
      <c r="ED45" s="347"/>
      <c r="EE45" s="347"/>
      <c r="EF45" s="347"/>
      <c r="EG45" s="347"/>
      <c r="EH45" s="347"/>
      <c r="EI45" s="347"/>
      <c r="EJ45" s="347"/>
      <c r="EK45" s="347"/>
      <c r="EL45" s="347"/>
      <c r="EM45" s="343"/>
      <c r="EN45" s="343"/>
      <c r="EO45" s="343"/>
      <c r="EP45" s="343"/>
      <c r="EQ45" s="343"/>
      <c r="ER45" s="343"/>
      <c r="ES45" s="343"/>
      <c r="ET45" s="343"/>
      <c r="EU45" s="343"/>
      <c r="EV45" s="343"/>
      <c r="EW45" s="343"/>
      <c r="EX45" s="343"/>
      <c r="EY45" s="343"/>
      <c r="EZ45" s="343"/>
      <c r="FA45" s="343"/>
      <c r="FB45" s="343"/>
      <c r="FD45" s="370"/>
      <c r="FE45" s="370"/>
      <c r="FF45" s="370"/>
      <c r="FG45" s="370"/>
      <c r="FH45" s="370"/>
      <c r="FI45" s="370"/>
      <c r="FJ45" s="370"/>
      <c r="FK45" s="370"/>
    </row>
    <row r="46" spans="2:181" ht="9" customHeight="1">
      <c r="D46" s="343"/>
      <c r="E46" s="343"/>
      <c r="F46" s="343"/>
      <c r="G46" s="343"/>
      <c r="H46" s="343"/>
      <c r="I46" s="343"/>
      <c r="J46" s="343"/>
      <c r="K46" s="343"/>
      <c r="L46" s="343"/>
      <c r="M46" s="343"/>
      <c r="N46" s="343"/>
      <c r="O46" s="343"/>
      <c r="P46" s="343"/>
      <c r="Q46" s="343"/>
      <c r="R46" s="343"/>
      <c r="S46" s="343"/>
      <c r="T46" s="343"/>
      <c r="U46" s="343"/>
      <c r="V46" s="343"/>
      <c r="W46" s="343"/>
      <c r="X46" s="343"/>
      <c r="Y46" s="372"/>
      <c r="Z46" s="372"/>
      <c r="AA46" s="372"/>
      <c r="AB46" s="372"/>
      <c r="AC46" s="372"/>
      <c r="AD46" s="372"/>
      <c r="AE46" s="379"/>
      <c r="AF46" s="380"/>
      <c r="AG46" s="380"/>
      <c r="AH46" s="380"/>
      <c r="AI46" s="380"/>
      <c r="AJ46" s="380"/>
      <c r="AK46" s="380"/>
      <c r="AL46" s="381"/>
      <c r="AM46" s="370"/>
      <c r="AN46" s="370"/>
      <c r="AO46" s="370"/>
      <c r="AP46" s="370"/>
      <c r="AQ46" s="370"/>
      <c r="AR46" s="370"/>
      <c r="AS46" s="370"/>
      <c r="AT46" s="370"/>
      <c r="AU46" s="370"/>
      <c r="AV46" s="370"/>
      <c r="AW46" s="370"/>
      <c r="AX46" s="370"/>
      <c r="AY46" s="370"/>
      <c r="AZ46" s="370"/>
      <c r="BA46" s="370"/>
      <c r="BB46" s="370"/>
      <c r="BC46" s="370"/>
      <c r="BD46" s="370"/>
      <c r="BE46" s="370"/>
      <c r="BF46" s="370"/>
      <c r="BG46" s="370"/>
      <c r="BH46" s="370"/>
      <c r="BI46" s="370"/>
      <c r="BJ46" s="370"/>
      <c r="BK46" s="343"/>
      <c r="BL46" s="343"/>
      <c r="BM46" s="343"/>
      <c r="BN46" s="343"/>
      <c r="BO46" s="343"/>
      <c r="BP46" s="343"/>
      <c r="BQ46" s="343"/>
      <c r="BR46" s="343"/>
      <c r="BS46" s="370"/>
      <c r="BT46" s="370"/>
      <c r="BU46" s="370"/>
      <c r="BV46" s="370"/>
      <c r="BW46" s="370"/>
      <c r="BX46" s="370"/>
      <c r="BY46" s="370"/>
      <c r="BZ46" s="370"/>
      <c r="CA46" s="370"/>
      <c r="CB46" s="370"/>
      <c r="CC46" s="370"/>
      <c r="CD46" s="370"/>
      <c r="CE46" s="370"/>
      <c r="CF46" s="370"/>
      <c r="CG46" s="370"/>
      <c r="CH46" s="370"/>
      <c r="CI46" s="370"/>
      <c r="CJ46" s="370"/>
      <c r="CK46" s="370"/>
      <c r="CL46" s="370"/>
      <c r="CM46" s="370"/>
      <c r="CN46" s="370"/>
      <c r="CO46" s="370"/>
      <c r="CP46" s="370"/>
      <c r="CQ46" s="370"/>
      <c r="CR46" s="370"/>
      <c r="CS46" s="370"/>
      <c r="CT46" s="370"/>
      <c r="CU46" s="370"/>
      <c r="CV46" s="370"/>
      <c r="CW46" s="370"/>
      <c r="CX46" s="370"/>
      <c r="CY46" s="370"/>
      <c r="CZ46" s="370"/>
      <c r="DA46" s="370"/>
      <c r="DB46" s="370"/>
      <c r="DC46" s="370"/>
      <c r="DD46" s="370"/>
      <c r="DE46" s="370"/>
      <c r="DF46" s="370"/>
      <c r="DG46" s="347"/>
      <c r="DH46" s="347"/>
      <c r="DI46" s="347"/>
      <c r="DJ46" s="347"/>
      <c r="DK46" s="347"/>
      <c r="DL46" s="347"/>
      <c r="DM46" s="347"/>
      <c r="DN46" s="347"/>
      <c r="DO46" s="347"/>
      <c r="DP46" s="347"/>
      <c r="DQ46" s="347"/>
      <c r="DR46" s="347"/>
      <c r="DS46" s="347"/>
      <c r="DT46" s="347"/>
      <c r="DU46" s="347"/>
      <c r="DV46" s="347"/>
      <c r="DW46" s="347"/>
      <c r="DX46" s="347"/>
      <c r="DY46" s="347"/>
      <c r="DZ46" s="347"/>
      <c r="EA46" s="347"/>
      <c r="EB46" s="347"/>
      <c r="EC46" s="347"/>
      <c r="ED46" s="347"/>
      <c r="EE46" s="347"/>
      <c r="EF46" s="347"/>
      <c r="EG46" s="347"/>
      <c r="EH46" s="347"/>
      <c r="EI46" s="347"/>
      <c r="EJ46" s="347"/>
      <c r="EK46" s="347"/>
      <c r="EL46" s="347"/>
      <c r="EM46" s="343"/>
      <c r="EN46" s="343"/>
      <c r="EO46" s="343"/>
      <c r="EP46" s="343"/>
      <c r="EQ46" s="343"/>
      <c r="ER46" s="343"/>
      <c r="ES46" s="343"/>
      <c r="ET46" s="343"/>
      <c r="EU46" s="343"/>
      <c r="EV46" s="343"/>
      <c r="EW46" s="343"/>
      <c r="EX46" s="343"/>
      <c r="EY46" s="343"/>
      <c r="EZ46" s="343"/>
      <c r="FA46" s="343"/>
      <c r="FB46" s="343"/>
      <c r="FD46" s="370"/>
      <c r="FE46" s="370"/>
      <c r="FF46" s="370"/>
      <c r="FG46" s="370"/>
      <c r="FH46" s="370"/>
      <c r="FI46" s="370"/>
      <c r="FJ46" s="370"/>
      <c r="FK46" s="370"/>
    </row>
    <row r="47" spans="2:181" ht="9" customHeight="1">
      <c r="D47" s="343"/>
      <c r="E47" s="343"/>
      <c r="F47" s="343"/>
      <c r="G47" s="343"/>
      <c r="H47" s="343"/>
      <c r="I47" s="343"/>
      <c r="J47" s="343"/>
      <c r="K47" s="343"/>
      <c r="L47" s="343"/>
      <c r="M47" s="343"/>
      <c r="N47" s="343"/>
      <c r="O47" s="343"/>
      <c r="P47" s="343"/>
      <c r="Q47" s="343"/>
      <c r="R47" s="343"/>
      <c r="S47" s="343"/>
      <c r="T47" s="343"/>
      <c r="U47" s="343"/>
      <c r="V47" s="343"/>
      <c r="W47" s="343"/>
      <c r="X47" s="343"/>
      <c r="Y47" s="375"/>
      <c r="Z47" s="375"/>
      <c r="AA47" s="375"/>
      <c r="AB47" s="375"/>
      <c r="AC47" s="375"/>
      <c r="AD47" s="375"/>
      <c r="AE47" s="382"/>
      <c r="AF47" s="383"/>
      <c r="AG47" s="383"/>
      <c r="AH47" s="383"/>
      <c r="AI47" s="383"/>
      <c r="AJ47" s="383"/>
      <c r="AK47" s="383"/>
      <c r="AL47" s="384"/>
      <c r="AM47" s="370"/>
      <c r="AN47" s="370"/>
      <c r="AO47" s="370"/>
      <c r="AP47" s="370"/>
      <c r="AQ47" s="370"/>
      <c r="AR47" s="370"/>
      <c r="AS47" s="370"/>
      <c r="AT47" s="370"/>
      <c r="AU47" s="370"/>
      <c r="AV47" s="370"/>
      <c r="AW47" s="370"/>
      <c r="AX47" s="370"/>
      <c r="AY47" s="370"/>
      <c r="AZ47" s="370"/>
      <c r="BA47" s="370"/>
      <c r="BB47" s="370"/>
      <c r="BC47" s="370"/>
      <c r="BD47" s="370"/>
      <c r="BE47" s="370"/>
      <c r="BF47" s="370"/>
      <c r="BG47" s="370"/>
      <c r="BH47" s="370"/>
      <c r="BI47" s="370"/>
      <c r="BJ47" s="370"/>
      <c r="BK47" s="343"/>
      <c r="BL47" s="343"/>
      <c r="BM47" s="343"/>
      <c r="BN47" s="343"/>
      <c r="BO47" s="343"/>
      <c r="BP47" s="343"/>
      <c r="BQ47" s="343"/>
      <c r="BR47" s="343"/>
      <c r="BS47" s="370"/>
      <c r="BT47" s="370"/>
      <c r="BU47" s="370"/>
      <c r="BV47" s="370"/>
      <c r="BW47" s="370"/>
      <c r="BX47" s="370"/>
      <c r="BY47" s="370"/>
      <c r="BZ47" s="370"/>
      <c r="CA47" s="370"/>
      <c r="CB47" s="370"/>
      <c r="CC47" s="370"/>
      <c r="CD47" s="370"/>
      <c r="CE47" s="370"/>
      <c r="CF47" s="370"/>
      <c r="CG47" s="370"/>
      <c r="CH47" s="370"/>
      <c r="CI47" s="370"/>
      <c r="CJ47" s="370"/>
      <c r="CK47" s="370"/>
      <c r="CL47" s="370"/>
      <c r="CM47" s="370"/>
      <c r="CN47" s="370"/>
      <c r="CO47" s="370"/>
      <c r="CP47" s="370"/>
      <c r="CQ47" s="370"/>
      <c r="CR47" s="370"/>
      <c r="CS47" s="370"/>
      <c r="CT47" s="370"/>
      <c r="CU47" s="370"/>
      <c r="CV47" s="370"/>
      <c r="CW47" s="370"/>
      <c r="CX47" s="370"/>
      <c r="CY47" s="370"/>
      <c r="CZ47" s="370"/>
      <c r="DA47" s="370"/>
      <c r="DB47" s="370"/>
      <c r="DC47" s="370"/>
      <c r="DD47" s="370"/>
      <c r="DE47" s="370"/>
      <c r="DF47" s="370"/>
      <c r="DG47" s="347"/>
      <c r="DH47" s="347"/>
      <c r="DI47" s="347"/>
      <c r="DJ47" s="347"/>
      <c r="DK47" s="347"/>
      <c r="DL47" s="347"/>
      <c r="DM47" s="347"/>
      <c r="DN47" s="347"/>
      <c r="DO47" s="347"/>
      <c r="DP47" s="347"/>
      <c r="DQ47" s="347"/>
      <c r="DR47" s="347"/>
      <c r="DS47" s="347"/>
      <c r="DT47" s="347"/>
      <c r="DU47" s="347"/>
      <c r="DV47" s="347"/>
      <c r="DW47" s="347"/>
      <c r="DX47" s="347"/>
      <c r="DY47" s="347"/>
      <c r="DZ47" s="347"/>
      <c r="EA47" s="347"/>
      <c r="EB47" s="347"/>
      <c r="EC47" s="347"/>
      <c r="ED47" s="347"/>
      <c r="EE47" s="347"/>
      <c r="EF47" s="347"/>
      <c r="EG47" s="347"/>
      <c r="EH47" s="347"/>
      <c r="EI47" s="347"/>
      <c r="EJ47" s="347"/>
      <c r="EK47" s="347"/>
      <c r="EL47" s="347"/>
      <c r="EM47" s="343"/>
      <c r="EN47" s="343"/>
      <c r="EO47" s="343"/>
      <c r="EP47" s="343"/>
      <c r="EQ47" s="343"/>
      <c r="ER47" s="343"/>
      <c r="ES47" s="343"/>
      <c r="ET47" s="343"/>
      <c r="EU47" s="343"/>
      <c r="EV47" s="343"/>
      <c r="EW47" s="343"/>
      <c r="EX47" s="343"/>
      <c r="EY47" s="343"/>
      <c r="EZ47" s="343"/>
      <c r="FA47" s="343"/>
      <c r="FB47" s="343"/>
      <c r="FD47" s="370"/>
      <c r="FE47" s="370"/>
      <c r="FF47" s="370"/>
      <c r="FG47" s="370"/>
      <c r="FH47" s="370"/>
      <c r="FI47" s="370"/>
      <c r="FJ47" s="370"/>
      <c r="FK47" s="370"/>
    </row>
    <row r="48" spans="2:181" ht="6" customHeight="1">
      <c r="D48" s="397"/>
      <c r="E48" s="398"/>
      <c r="F48" s="398"/>
      <c r="G48" s="398"/>
      <c r="H48" s="398"/>
      <c r="I48" s="398"/>
      <c r="J48" s="398"/>
      <c r="K48" s="398"/>
      <c r="L48" s="398"/>
      <c r="M48" s="398"/>
      <c r="N48" s="398"/>
      <c r="O48" s="398"/>
      <c r="P48" s="398"/>
      <c r="Q48" s="398"/>
      <c r="R48" s="398"/>
      <c r="S48" s="398"/>
      <c r="T48" s="387" t="s">
        <v>126</v>
      </c>
      <c r="U48" s="388"/>
      <c r="V48" s="388"/>
      <c r="W48" s="388"/>
      <c r="X48" s="389"/>
      <c r="Y48" s="349"/>
      <c r="Z48" s="350"/>
      <c r="AA48" s="350"/>
      <c r="AB48" s="350" t="s">
        <v>256</v>
      </c>
      <c r="AC48" s="350"/>
      <c r="AD48" s="355"/>
      <c r="AE48" s="344">
        <v>0</v>
      </c>
      <c r="AF48" s="344"/>
      <c r="AG48" s="344"/>
      <c r="AH48" s="344"/>
      <c r="AI48" s="344"/>
      <c r="AJ48" s="344"/>
      <c r="AK48" s="344"/>
      <c r="AL48" s="344"/>
      <c r="AM48" s="358">
        <v>0</v>
      </c>
      <c r="AN48" s="344"/>
      <c r="AO48" s="344"/>
      <c r="AP48" s="344"/>
      <c r="AQ48" s="344"/>
      <c r="AR48" s="344"/>
      <c r="AS48" s="344"/>
      <c r="AT48" s="344"/>
      <c r="AU48" s="344">
        <v>0</v>
      </c>
      <c r="AV48" s="344"/>
      <c r="AW48" s="344"/>
      <c r="AX48" s="344"/>
      <c r="AY48" s="344"/>
      <c r="AZ48" s="344"/>
      <c r="BA48" s="344"/>
      <c r="BB48" s="344"/>
      <c r="BC48" s="342">
        <v>0</v>
      </c>
      <c r="BD48" s="342"/>
      <c r="BE48" s="342"/>
      <c r="BF48" s="342"/>
      <c r="BG48" s="342"/>
      <c r="BH48" s="342"/>
      <c r="BI48" s="342"/>
      <c r="BJ48" s="342"/>
      <c r="BK48" s="342">
        <v>0</v>
      </c>
      <c r="BL48" s="342"/>
      <c r="BM48" s="342"/>
      <c r="BN48" s="342"/>
      <c r="BO48" s="342"/>
      <c r="BP48" s="342"/>
      <c r="BQ48" s="342"/>
      <c r="BR48" s="342"/>
      <c r="BS48" s="344">
        <v>0</v>
      </c>
      <c r="BT48" s="344"/>
      <c r="BU48" s="344"/>
      <c r="BV48" s="344"/>
      <c r="BW48" s="344"/>
      <c r="BX48" s="344"/>
      <c r="BY48" s="344"/>
      <c r="BZ48" s="344"/>
      <c r="CA48" s="342">
        <v>0</v>
      </c>
      <c r="CB48" s="342"/>
      <c r="CC48" s="342"/>
      <c r="CD48" s="342"/>
      <c r="CE48" s="342"/>
      <c r="CF48" s="342"/>
      <c r="CG48" s="342"/>
      <c r="CH48" s="342"/>
      <c r="CI48" s="344">
        <v>0</v>
      </c>
      <c r="CJ48" s="344"/>
      <c r="CK48" s="344"/>
      <c r="CL48" s="344"/>
      <c r="CM48" s="344"/>
      <c r="CN48" s="344"/>
      <c r="CO48" s="344"/>
      <c r="CP48" s="344"/>
      <c r="CQ48" s="342">
        <v>0</v>
      </c>
      <c r="CR48" s="342"/>
      <c r="CS48" s="342"/>
      <c r="CT48" s="342"/>
      <c r="CU48" s="342"/>
      <c r="CV48" s="342"/>
      <c r="CW48" s="342"/>
      <c r="CX48" s="342"/>
      <c r="CY48" s="342">
        <v>0</v>
      </c>
      <c r="CZ48" s="342"/>
      <c r="DA48" s="342"/>
      <c r="DB48" s="342"/>
      <c r="DC48" s="342"/>
      <c r="DD48" s="342"/>
      <c r="DE48" s="342"/>
      <c r="DF48" s="342"/>
      <c r="DG48" s="342">
        <v>0</v>
      </c>
      <c r="DH48" s="342"/>
      <c r="DI48" s="342"/>
      <c r="DJ48" s="342"/>
      <c r="DK48" s="342"/>
      <c r="DL48" s="342"/>
      <c r="DM48" s="342"/>
      <c r="DN48" s="342"/>
      <c r="DO48" s="342">
        <v>0</v>
      </c>
      <c r="DP48" s="342"/>
      <c r="DQ48" s="342"/>
      <c r="DR48" s="342"/>
      <c r="DS48" s="342"/>
      <c r="DT48" s="342"/>
      <c r="DU48" s="342"/>
      <c r="DV48" s="342"/>
      <c r="DW48" s="342">
        <v>0</v>
      </c>
      <c r="DX48" s="342"/>
      <c r="DY48" s="342"/>
      <c r="DZ48" s="342"/>
      <c r="EA48" s="342"/>
      <c r="EB48" s="342"/>
      <c r="EC48" s="342"/>
      <c r="ED48" s="342"/>
      <c r="EE48" s="342">
        <v>0</v>
      </c>
      <c r="EF48" s="342"/>
      <c r="EG48" s="342"/>
      <c r="EH48" s="342"/>
      <c r="EI48" s="342"/>
      <c r="EJ48" s="342"/>
      <c r="EK48" s="342"/>
      <c r="EL48" s="342"/>
      <c r="EM48" s="359" t="s">
        <v>257</v>
      </c>
      <c r="EN48" s="360"/>
      <c r="EO48" s="360"/>
      <c r="EP48" s="360"/>
      <c r="EQ48" s="360"/>
      <c r="ER48" s="360"/>
      <c r="ES48" s="360"/>
      <c r="ET48" s="360"/>
      <c r="EU48" s="360"/>
      <c r="EV48" s="360"/>
      <c r="EW48" s="360"/>
      <c r="EX48" s="360"/>
      <c r="EY48" s="360"/>
      <c r="EZ48" s="360"/>
      <c r="FA48" s="360"/>
      <c r="FB48" s="360"/>
      <c r="FD48" s="342">
        <v>0</v>
      </c>
      <c r="FE48" s="342"/>
      <c r="FF48" s="342"/>
      <c r="FG48" s="342"/>
      <c r="FH48" s="342"/>
      <c r="FI48" s="342"/>
      <c r="FJ48" s="342"/>
      <c r="FK48" s="342"/>
    </row>
    <row r="49" spans="4:167" ht="6" customHeight="1">
      <c r="D49" s="399"/>
      <c r="E49" s="400"/>
      <c r="F49" s="400"/>
      <c r="G49" s="400"/>
      <c r="H49" s="400"/>
      <c r="I49" s="400"/>
      <c r="J49" s="400"/>
      <c r="K49" s="400"/>
      <c r="L49" s="400"/>
      <c r="M49" s="400"/>
      <c r="N49" s="400"/>
      <c r="O49" s="400"/>
      <c r="P49" s="400"/>
      <c r="Q49" s="400"/>
      <c r="R49" s="400"/>
      <c r="S49" s="400"/>
      <c r="T49" s="390"/>
      <c r="U49" s="390"/>
      <c r="V49" s="390"/>
      <c r="W49" s="390"/>
      <c r="X49" s="391"/>
      <c r="Y49" s="351"/>
      <c r="Z49" s="352"/>
      <c r="AA49" s="352"/>
      <c r="AB49" s="352"/>
      <c r="AC49" s="352"/>
      <c r="AD49" s="356"/>
      <c r="AE49" s="344"/>
      <c r="AF49" s="344"/>
      <c r="AG49" s="344"/>
      <c r="AH49" s="344"/>
      <c r="AI49" s="344"/>
      <c r="AJ49" s="344"/>
      <c r="AK49" s="344"/>
      <c r="AL49" s="344"/>
      <c r="AM49" s="358"/>
      <c r="AN49" s="344"/>
      <c r="AO49" s="344"/>
      <c r="AP49" s="344"/>
      <c r="AQ49" s="344"/>
      <c r="AR49" s="344"/>
      <c r="AS49" s="344"/>
      <c r="AT49" s="344"/>
      <c r="AU49" s="344"/>
      <c r="AV49" s="344"/>
      <c r="AW49" s="344"/>
      <c r="AX49" s="344"/>
      <c r="AY49" s="344"/>
      <c r="AZ49" s="344"/>
      <c r="BA49" s="344"/>
      <c r="BB49" s="344"/>
      <c r="BC49" s="342"/>
      <c r="BD49" s="342"/>
      <c r="BE49" s="342"/>
      <c r="BF49" s="342"/>
      <c r="BG49" s="342"/>
      <c r="BH49" s="342"/>
      <c r="BI49" s="342"/>
      <c r="BJ49" s="342"/>
      <c r="BK49" s="342"/>
      <c r="BL49" s="342"/>
      <c r="BM49" s="342"/>
      <c r="BN49" s="342"/>
      <c r="BO49" s="342"/>
      <c r="BP49" s="342"/>
      <c r="BQ49" s="342"/>
      <c r="BR49" s="342"/>
      <c r="BS49" s="344"/>
      <c r="BT49" s="344"/>
      <c r="BU49" s="344"/>
      <c r="BV49" s="344"/>
      <c r="BW49" s="344"/>
      <c r="BX49" s="344"/>
      <c r="BY49" s="344"/>
      <c r="BZ49" s="344"/>
      <c r="CA49" s="342"/>
      <c r="CB49" s="342"/>
      <c r="CC49" s="342"/>
      <c r="CD49" s="342"/>
      <c r="CE49" s="342"/>
      <c r="CF49" s="342"/>
      <c r="CG49" s="342"/>
      <c r="CH49" s="342"/>
      <c r="CI49" s="344"/>
      <c r="CJ49" s="344"/>
      <c r="CK49" s="344"/>
      <c r="CL49" s="344"/>
      <c r="CM49" s="344"/>
      <c r="CN49" s="344"/>
      <c r="CO49" s="344"/>
      <c r="CP49" s="344"/>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60"/>
      <c r="EN49" s="360"/>
      <c r="EO49" s="360"/>
      <c r="EP49" s="360"/>
      <c r="EQ49" s="360"/>
      <c r="ER49" s="360"/>
      <c r="ES49" s="360"/>
      <c r="ET49" s="360"/>
      <c r="EU49" s="360"/>
      <c r="EV49" s="360"/>
      <c r="EW49" s="360"/>
      <c r="EX49" s="360"/>
      <c r="EY49" s="360"/>
      <c r="EZ49" s="360"/>
      <c r="FA49" s="360"/>
      <c r="FB49" s="360"/>
      <c r="FD49" s="342"/>
      <c r="FE49" s="342"/>
      <c r="FF49" s="342"/>
      <c r="FG49" s="342"/>
      <c r="FH49" s="342"/>
      <c r="FI49" s="342"/>
      <c r="FJ49" s="342"/>
      <c r="FK49" s="342"/>
    </row>
    <row r="50" spans="4:167" ht="6" customHeight="1">
      <c r="D50" s="399"/>
      <c r="E50" s="400"/>
      <c r="F50" s="400"/>
      <c r="G50" s="400"/>
      <c r="H50" s="400"/>
      <c r="I50" s="400"/>
      <c r="J50" s="400"/>
      <c r="K50" s="400"/>
      <c r="L50" s="400"/>
      <c r="M50" s="400"/>
      <c r="N50" s="400"/>
      <c r="O50" s="400"/>
      <c r="P50" s="400"/>
      <c r="Q50" s="400"/>
      <c r="R50" s="400"/>
      <c r="S50" s="400"/>
      <c r="T50" s="390"/>
      <c r="U50" s="390"/>
      <c r="V50" s="390"/>
      <c r="W50" s="390"/>
      <c r="X50" s="391"/>
      <c r="Y50" s="351"/>
      <c r="Z50" s="352"/>
      <c r="AA50" s="352"/>
      <c r="AB50" s="352"/>
      <c r="AC50" s="352"/>
      <c r="AD50" s="356"/>
      <c r="AE50" s="344"/>
      <c r="AF50" s="344"/>
      <c r="AG50" s="344"/>
      <c r="AH50" s="344"/>
      <c r="AI50" s="344"/>
      <c r="AJ50" s="344"/>
      <c r="AK50" s="344"/>
      <c r="AL50" s="344"/>
      <c r="AM50" s="358"/>
      <c r="AN50" s="344"/>
      <c r="AO50" s="344"/>
      <c r="AP50" s="344"/>
      <c r="AQ50" s="344"/>
      <c r="AR50" s="344"/>
      <c r="AS50" s="344"/>
      <c r="AT50" s="344"/>
      <c r="AU50" s="344"/>
      <c r="AV50" s="344"/>
      <c r="AW50" s="344"/>
      <c r="AX50" s="344"/>
      <c r="AY50" s="344"/>
      <c r="AZ50" s="344"/>
      <c r="BA50" s="344"/>
      <c r="BB50" s="344"/>
      <c r="BC50" s="342"/>
      <c r="BD50" s="342"/>
      <c r="BE50" s="342"/>
      <c r="BF50" s="342"/>
      <c r="BG50" s="342"/>
      <c r="BH50" s="342"/>
      <c r="BI50" s="342"/>
      <c r="BJ50" s="342"/>
      <c r="BK50" s="342"/>
      <c r="BL50" s="342"/>
      <c r="BM50" s="342"/>
      <c r="BN50" s="342"/>
      <c r="BO50" s="342"/>
      <c r="BP50" s="342"/>
      <c r="BQ50" s="342"/>
      <c r="BR50" s="342"/>
      <c r="BS50" s="344"/>
      <c r="BT50" s="344"/>
      <c r="BU50" s="344"/>
      <c r="BV50" s="344"/>
      <c r="BW50" s="344"/>
      <c r="BX50" s="344"/>
      <c r="BY50" s="344"/>
      <c r="BZ50" s="344"/>
      <c r="CA50" s="342"/>
      <c r="CB50" s="342"/>
      <c r="CC50" s="342"/>
      <c r="CD50" s="342"/>
      <c r="CE50" s="342"/>
      <c r="CF50" s="342"/>
      <c r="CG50" s="342"/>
      <c r="CH50" s="342"/>
      <c r="CI50" s="344"/>
      <c r="CJ50" s="344"/>
      <c r="CK50" s="344"/>
      <c r="CL50" s="344"/>
      <c r="CM50" s="344"/>
      <c r="CN50" s="344"/>
      <c r="CO50" s="344"/>
      <c r="CP50" s="344"/>
      <c r="CQ50" s="342"/>
      <c r="CR50" s="342"/>
      <c r="CS50" s="342"/>
      <c r="CT50" s="342"/>
      <c r="CU50" s="342"/>
      <c r="CV50" s="342"/>
      <c r="CW50" s="342"/>
      <c r="CX50" s="342"/>
      <c r="CY50" s="342"/>
      <c r="CZ50" s="342"/>
      <c r="DA50" s="342"/>
      <c r="DB50" s="342"/>
      <c r="DC50" s="342"/>
      <c r="DD50" s="342"/>
      <c r="DE50" s="342"/>
      <c r="DF50" s="342"/>
      <c r="DG50" s="342"/>
      <c r="DH50" s="342"/>
      <c r="DI50" s="342"/>
      <c r="DJ50" s="342"/>
      <c r="DK50" s="342"/>
      <c r="DL50" s="342"/>
      <c r="DM50" s="342"/>
      <c r="DN50" s="342"/>
      <c r="DO50" s="342"/>
      <c r="DP50" s="342"/>
      <c r="DQ50" s="342"/>
      <c r="DR50" s="342"/>
      <c r="DS50" s="342"/>
      <c r="DT50" s="342"/>
      <c r="DU50" s="342"/>
      <c r="DV50" s="342"/>
      <c r="DW50" s="342"/>
      <c r="DX50" s="342"/>
      <c r="DY50" s="342"/>
      <c r="DZ50" s="342"/>
      <c r="EA50" s="342"/>
      <c r="EB50" s="342"/>
      <c r="EC50" s="342"/>
      <c r="ED50" s="342"/>
      <c r="EE50" s="342"/>
      <c r="EF50" s="342"/>
      <c r="EG50" s="342"/>
      <c r="EH50" s="342"/>
      <c r="EI50" s="342"/>
      <c r="EJ50" s="342"/>
      <c r="EK50" s="342"/>
      <c r="EL50" s="342"/>
      <c r="EM50" s="360"/>
      <c r="EN50" s="360"/>
      <c r="EO50" s="360"/>
      <c r="EP50" s="360"/>
      <c r="EQ50" s="360"/>
      <c r="ER50" s="360"/>
      <c r="ES50" s="360"/>
      <c r="ET50" s="360"/>
      <c r="EU50" s="360"/>
      <c r="EV50" s="360"/>
      <c r="EW50" s="360"/>
      <c r="EX50" s="360"/>
      <c r="EY50" s="360"/>
      <c r="EZ50" s="360"/>
      <c r="FA50" s="360"/>
      <c r="FB50" s="360"/>
      <c r="FD50" s="342"/>
      <c r="FE50" s="342"/>
      <c r="FF50" s="342"/>
      <c r="FG50" s="342"/>
      <c r="FH50" s="342"/>
      <c r="FI50" s="342"/>
      <c r="FJ50" s="342"/>
      <c r="FK50" s="342"/>
    </row>
    <row r="51" spans="4:167" ht="6" customHeight="1">
      <c r="D51" s="401"/>
      <c r="E51" s="400"/>
      <c r="F51" s="400"/>
      <c r="G51" s="400"/>
      <c r="H51" s="400"/>
      <c r="I51" s="400"/>
      <c r="J51" s="400"/>
      <c r="K51" s="400"/>
      <c r="L51" s="400"/>
      <c r="M51" s="400"/>
      <c r="N51" s="400"/>
      <c r="O51" s="400"/>
      <c r="P51" s="400"/>
      <c r="Q51" s="400"/>
      <c r="R51" s="400"/>
      <c r="S51" s="400"/>
      <c r="T51" s="392" t="s">
        <v>129</v>
      </c>
      <c r="U51" s="393"/>
      <c r="V51" s="393"/>
      <c r="W51" s="393"/>
      <c r="X51" s="394"/>
      <c r="Y51" s="351"/>
      <c r="Z51" s="352"/>
      <c r="AA51" s="352"/>
      <c r="AB51" s="352"/>
      <c r="AC51" s="352"/>
      <c r="AD51" s="356"/>
      <c r="AE51" s="344"/>
      <c r="AF51" s="344"/>
      <c r="AG51" s="344"/>
      <c r="AH51" s="344"/>
      <c r="AI51" s="344"/>
      <c r="AJ51" s="344"/>
      <c r="AK51" s="344"/>
      <c r="AL51" s="344"/>
      <c r="AM51" s="358"/>
      <c r="AN51" s="344"/>
      <c r="AO51" s="344"/>
      <c r="AP51" s="344"/>
      <c r="AQ51" s="344"/>
      <c r="AR51" s="344"/>
      <c r="AS51" s="344"/>
      <c r="AT51" s="344"/>
      <c r="AU51" s="344"/>
      <c r="AV51" s="344"/>
      <c r="AW51" s="344"/>
      <c r="AX51" s="344"/>
      <c r="AY51" s="344"/>
      <c r="AZ51" s="344"/>
      <c r="BA51" s="344"/>
      <c r="BB51" s="344"/>
      <c r="BC51" s="342"/>
      <c r="BD51" s="342"/>
      <c r="BE51" s="342"/>
      <c r="BF51" s="342"/>
      <c r="BG51" s="342"/>
      <c r="BH51" s="342"/>
      <c r="BI51" s="342"/>
      <c r="BJ51" s="342"/>
      <c r="BK51" s="342"/>
      <c r="BL51" s="342"/>
      <c r="BM51" s="342"/>
      <c r="BN51" s="342"/>
      <c r="BO51" s="342"/>
      <c r="BP51" s="342"/>
      <c r="BQ51" s="342"/>
      <c r="BR51" s="342"/>
      <c r="BS51" s="344"/>
      <c r="BT51" s="344"/>
      <c r="BU51" s="344"/>
      <c r="BV51" s="344"/>
      <c r="BW51" s="344"/>
      <c r="BX51" s="344"/>
      <c r="BY51" s="344"/>
      <c r="BZ51" s="344"/>
      <c r="CA51" s="342"/>
      <c r="CB51" s="342"/>
      <c r="CC51" s="342"/>
      <c r="CD51" s="342"/>
      <c r="CE51" s="342"/>
      <c r="CF51" s="342"/>
      <c r="CG51" s="342"/>
      <c r="CH51" s="342"/>
      <c r="CI51" s="344"/>
      <c r="CJ51" s="344"/>
      <c r="CK51" s="344"/>
      <c r="CL51" s="344"/>
      <c r="CM51" s="344"/>
      <c r="CN51" s="344"/>
      <c r="CO51" s="344"/>
      <c r="CP51" s="344"/>
      <c r="CQ51" s="342"/>
      <c r="CR51" s="342"/>
      <c r="CS51" s="342"/>
      <c r="CT51" s="342"/>
      <c r="CU51" s="342"/>
      <c r="CV51" s="342"/>
      <c r="CW51" s="342"/>
      <c r="CX51" s="342"/>
      <c r="CY51" s="342"/>
      <c r="CZ51" s="342"/>
      <c r="DA51" s="342"/>
      <c r="DB51" s="342"/>
      <c r="DC51" s="342"/>
      <c r="DD51" s="342"/>
      <c r="DE51" s="342"/>
      <c r="DF51" s="342"/>
      <c r="DG51" s="342"/>
      <c r="DH51" s="342"/>
      <c r="DI51" s="342"/>
      <c r="DJ51" s="342"/>
      <c r="DK51" s="342"/>
      <c r="DL51" s="342"/>
      <c r="DM51" s="342"/>
      <c r="DN51" s="342"/>
      <c r="DO51" s="342"/>
      <c r="DP51" s="342"/>
      <c r="DQ51" s="342"/>
      <c r="DR51" s="342"/>
      <c r="DS51" s="342"/>
      <c r="DT51" s="342"/>
      <c r="DU51" s="342"/>
      <c r="DV51" s="342"/>
      <c r="DW51" s="342"/>
      <c r="DX51" s="342"/>
      <c r="DY51" s="342"/>
      <c r="DZ51" s="342"/>
      <c r="EA51" s="342"/>
      <c r="EB51" s="342"/>
      <c r="EC51" s="342"/>
      <c r="ED51" s="342"/>
      <c r="EE51" s="342"/>
      <c r="EF51" s="342"/>
      <c r="EG51" s="342"/>
      <c r="EH51" s="342"/>
      <c r="EI51" s="342"/>
      <c r="EJ51" s="342"/>
      <c r="EK51" s="342"/>
      <c r="EL51" s="342"/>
      <c r="EM51" s="360"/>
      <c r="EN51" s="360"/>
      <c r="EO51" s="360"/>
      <c r="EP51" s="360"/>
      <c r="EQ51" s="360"/>
      <c r="ER51" s="360"/>
      <c r="ES51" s="360"/>
      <c r="ET51" s="360"/>
      <c r="EU51" s="360"/>
      <c r="EV51" s="360"/>
      <c r="EW51" s="360"/>
      <c r="EX51" s="360"/>
      <c r="EY51" s="360"/>
      <c r="EZ51" s="360"/>
      <c r="FA51" s="360"/>
      <c r="FB51" s="360"/>
      <c r="FD51" s="342"/>
      <c r="FE51" s="342"/>
      <c r="FF51" s="342"/>
      <c r="FG51" s="342"/>
      <c r="FH51" s="342"/>
      <c r="FI51" s="342"/>
      <c r="FJ51" s="342"/>
      <c r="FK51" s="342"/>
    </row>
    <row r="52" spans="4:167" ht="6" customHeight="1">
      <c r="D52" s="399"/>
      <c r="E52" s="400"/>
      <c r="F52" s="400"/>
      <c r="G52" s="400"/>
      <c r="H52" s="400"/>
      <c r="I52" s="400"/>
      <c r="J52" s="400"/>
      <c r="K52" s="400"/>
      <c r="L52" s="400"/>
      <c r="M52" s="400"/>
      <c r="N52" s="400"/>
      <c r="O52" s="400"/>
      <c r="P52" s="400"/>
      <c r="Q52" s="400"/>
      <c r="R52" s="400"/>
      <c r="S52" s="400"/>
      <c r="T52" s="393"/>
      <c r="U52" s="393"/>
      <c r="V52" s="393"/>
      <c r="W52" s="393"/>
      <c r="X52" s="394"/>
      <c r="Y52" s="351"/>
      <c r="Z52" s="352"/>
      <c r="AA52" s="352"/>
      <c r="AB52" s="352"/>
      <c r="AC52" s="352"/>
      <c r="AD52" s="356"/>
      <c r="AE52" s="344"/>
      <c r="AF52" s="344"/>
      <c r="AG52" s="344"/>
      <c r="AH52" s="344"/>
      <c r="AI52" s="344"/>
      <c r="AJ52" s="344"/>
      <c r="AK52" s="344"/>
      <c r="AL52" s="344"/>
      <c r="AM52" s="358"/>
      <c r="AN52" s="344"/>
      <c r="AO52" s="344"/>
      <c r="AP52" s="344"/>
      <c r="AQ52" s="344"/>
      <c r="AR52" s="344"/>
      <c r="AS52" s="344"/>
      <c r="AT52" s="344"/>
      <c r="AU52" s="344"/>
      <c r="AV52" s="344"/>
      <c r="AW52" s="344"/>
      <c r="AX52" s="344"/>
      <c r="AY52" s="344"/>
      <c r="AZ52" s="344"/>
      <c r="BA52" s="344"/>
      <c r="BB52" s="344"/>
      <c r="BC52" s="342"/>
      <c r="BD52" s="342"/>
      <c r="BE52" s="342"/>
      <c r="BF52" s="342"/>
      <c r="BG52" s="342"/>
      <c r="BH52" s="342"/>
      <c r="BI52" s="342"/>
      <c r="BJ52" s="342"/>
      <c r="BK52" s="342"/>
      <c r="BL52" s="342"/>
      <c r="BM52" s="342"/>
      <c r="BN52" s="342"/>
      <c r="BO52" s="342"/>
      <c r="BP52" s="342"/>
      <c r="BQ52" s="342"/>
      <c r="BR52" s="342"/>
      <c r="BS52" s="344"/>
      <c r="BT52" s="344"/>
      <c r="BU52" s="344"/>
      <c r="BV52" s="344"/>
      <c r="BW52" s="344"/>
      <c r="BX52" s="344"/>
      <c r="BY52" s="344"/>
      <c r="BZ52" s="344"/>
      <c r="CA52" s="342"/>
      <c r="CB52" s="342"/>
      <c r="CC52" s="342"/>
      <c r="CD52" s="342"/>
      <c r="CE52" s="342"/>
      <c r="CF52" s="342"/>
      <c r="CG52" s="342"/>
      <c r="CH52" s="342"/>
      <c r="CI52" s="344"/>
      <c r="CJ52" s="344"/>
      <c r="CK52" s="344"/>
      <c r="CL52" s="344"/>
      <c r="CM52" s="344"/>
      <c r="CN52" s="344"/>
      <c r="CO52" s="344"/>
      <c r="CP52" s="344"/>
      <c r="CQ52" s="342"/>
      <c r="CR52" s="342"/>
      <c r="CS52" s="342"/>
      <c r="CT52" s="342"/>
      <c r="CU52" s="342"/>
      <c r="CV52" s="342"/>
      <c r="CW52" s="342"/>
      <c r="CX52" s="342"/>
      <c r="CY52" s="342"/>
      <c r="CZ52" s="342"/>
      <c r="DA52" s="342"/>
      <c r="DB52" s="342"/>
      <c r="DC52" s="342"/>
      <c r="DD52" s="342"/>
      <c r="DE52" s="342"/>
      <c r="DF52" s="342"/>
      <c r="DG52" s="342"/>
      <c r="DH52" s="342"/>
      <c r="DI52" s="342"/>
      <c r="DJ52" s="342"/>
      <c r="DK52" s="342"/>
      <c r="DL52" s="342"/>
      <c r="DM52" s="342"/>
      <c r="DN52" s="342"/>
      <c r="DO52" s="342"/>
      <c r="DP52" s="342"/>
      <c r="DQ52" s="342"/>
      <c r="DR52" s="342"/>
      <c r="DS52" s="342"/>
      <c r="DT52" s="342"/>
      <c r="DU52" s="342"/>
      <c r="DV52" s="342"/>
      <c r="DW52" s="342"/>
      <c r="DX52" s="342"/>
      <c r="DY52" s="342"/>
      <c r="DZ52" s="342"/>
      <c r="EA52" s="342"/>
      <c r="EB52" s="342"/>
      <c r="EC52" s="342"/>
      <c r="ED52" s="342"/>
      <c r="EE52" s="342"/>
      <c r="EF52" s="342"/>
      <c r="EG52" s="342"/>
      <c r="EH52" s="342"/>
      <c r="EI52" s="342"/>
      <c r="EJ52" s="342"/>
      <c r="EK52" s="342"/>
      <c r="EL52" s="342"/>
      <c r="EM52" s="360"/>
      <c r="EN52" s="360"/>
      <c r="EO52" s="360"/>
      <c r="EP52" s="360"/>
      <c r="EQ52" s="360"/>
      <c r="ER52" s="360"/>
      <c r="ES52" s="360"/>
      <c r="ET52" s="360"/>
      <c r="EU52" s="360"/>
      <c r="EV52" s="360"/>
      <c r="EW52" s="360"/>
      <c r="EX52" s="360"/>
      <c r="EY52" s="360"/>
      <c r="EZ52" s="360"/>
      <c r="FA52" s="360"/>
      <c r="FB52" s="360"/>
      <c r="FD52" s="342"/>
      <c r="FE52" s="342"/>
      <c r="FF52" s="342"/>
      <c r="FG52" s="342"/>
      <c r="FH52" s="342"/>
      <c r="FI52" s="342"/>
      <c r="FJ52" s="342"/>
      <c r="FK52" s="342"/>
    </row>
    <row r="53" spans="4:167" ht="6" customHeight="1">
      <c r="D53" s="402"/>
      <c r="E53" s="403"/>
      <c r="F53" s="403"/>
      <c r="G53" s="403"/>
      <c r="H53" s="403"/>
      <c r="I53" s="403"/>
      <c r="J53" s="403"/>
      <c r="K53" s="403"/>
      <c r="L53" s="403"/>
      <c r="M53" s="403"/>
      <c r="N53" s="403"/>
      <c r="O53" s="403"/>
      <c r="P53" s="403"/>
      <c r="Q53" s="403"/>
      <c r="R53" s="403"/>
      <c r="S53" s="403"/>
      <c r="T53" s="395"/>
      <c r="U53" s="395"/>
      <c r="V53" s="395"/>
      <c r="W53" s="395"/>
      <c r="X53" s="396"/>
      <c r="Y53" s="353"/>
      <c r="Z53" s="354"/>
      <c r="AA53" s="354"/>
      <c r="AB53" s="354"/>
      <c r="AC53" s="354"/>
      <c r="AD53" s="357"/>
      <c r="AE53" s="344"/>
      <c r="AF53" s="344"/>
      <c r="AG53" s="344"/>
      <c r="AH53" s="344"/>
      <c r="AI53" s="344"/>
      <c r="AJ53" s="344"/>
      <c r="AK53" s="344"/>
      <c r="AL53" s="344"/>
      <c r="AM53" s="358"/>
      <c r="AN53" s="344"/>
      <c r="AO53" s="344"/>
      <c r="AP53" s="344"/>
      <c r="AQ53" s="344"/>
      <c r="AR53" s="344"/>
      <c r="AS53" s="344"/>
      <c r="AT53" s="344"/>
      <c r="AU53" s="344"/>
      <c r="AV53" s="344"/>
      <c r="AW53" s="344"/>
      <c r="AX53" s="344"/>
      <c r="AY53" s="344"/>
      <c r="AZ53" s="344"/>
      <c r="BA53" s="344"/>
      <c r="BB53" s="344"/>
      <c r="BC53" s="342"/>
      <c r="BD53" s="342"/>
      <c r="BE53" s="342"/>
      <c r="BF53" s="342"/>
      <c r="BG53" s="342"/>
      <c r="BH53" s="342"/>
      <c r="BI53" s="342"/>
      <c r="BJ53" s="342"/>
      <c r="BK53" s="342"/>
      <c r="BL53" s="342"/>
      <c r="BM53" s="342"/>
      <c r="BN53" s="342"/>
      <c r="BO53" s="342"/>
      <c r="BP53" s="342"/>
      <c r="BQ53" s="342"/>
      <c r="BR53" s="342"/>
      <c r="BS53" s="344"/>
      <c r="BT53" s="344"/>
      <c r="BU53" s="344"/>
      <c r="BV53" s="344"/>
      <c r="BW53" s="344"/>
      <c r="BX53" s="344"/>
      <c r="BY53" s="344"/>
      <c r="BZ53" s="344"/>
      <c r="CA53" s="342"/>
      <c r="CB53" s="342"/>
      <c r="CC53" s="342"/>
      <c r="CD53" s="342"/>
      <c r="CE53" s="342"/>
      <c r="CF53" s="342"/>
      <c r="CG53" s="342"/>
      <c r="CH53" s="342"/>
      <c r="CI53" s="344"/>
      <c r="CJ53" s="344"/>
      <c r="CK53" s="344"/>
      <c r="CL53" s="344"/>
      <c r="CM53" s="344"/>
      <c r="CN53" s="344"/>
      <c r="CO53" s="344"/>
      <c r="CP53" s="344"/>
      <c r="CQ53" s="342"/>
      <c r="CR53" s="342"/>
      <c r="CS53" s="342"/>
      <c r="CT53" s="342"/>
      <c r="CU53" s="342"/>
      <c r="CV53" s="342"/>
      <c r="CW53" s="342"/>
      <c r="CX53" s="342"/>
      <c r="CY53" s="342"/>
      <c r="CZ53" s="342"/>
      <c r="DA53" s="342"/>
      <c r="DB53" s="342"/>
      <c r="DC53" s="342"/>
      <c r="DD53" s="342"/>
      <c r="DE53" s="342"/>
      <c r="DF53" s="342"/>
      <c r="DG53" s="342"/>
      <c r="DH53" s="342"/>
      <c r="DI53" s="342"/>
      <c r="DJ53" s="342"/>
      <c r="DK53" s="342"/>
      <c r="DL53" s="342"/>
      <c r="DM53" s="342"/>
      <c r="DN53" s="342"/>
      <c r="DO53" s="342"/>
      <c r="DP53" s="342"/>
      <c r="DQ53" s="342"/>
      <c r="DR53" s="342"/>
      <c r="DS53" s="342"/>
      <c r="DT53" s="342"/>
      <c r="DU53" s="342"/>
      <c r="DV53" s="342"/>
      <c r="DW53" s="342"/>
      <c r="DX53" s="342"/>
      <c r="DY53" s="342"/>
      <c r="DZ53" s="342"/>
      <c r="EA53" s="342"/>
      <c r="EB53" s="342"/>
      <c r="EC53" s="342"/>
      <c r="ED53" s="342"/>
      <c r="EE53" s="342"/>
      <c r="EF53" s="342"/>
      <c r="EG53" s="342"/>
      <c r="EH53" s="342"/>
      <c r="EI53" s="342"/>
      <c r="EJ53" s="342"/>
      <c r="EK53" s="342"/>
      <c r="EL53" s="342"/>
      <c r="EM53" s="360"/>
      <c r="EN53" s="360"/>
      <c r="EO53" s="360"/>
      <c r="EP53" s="360"/>
      <c r="EQ53" s="360"/>
      <c r="ER53" s="360"/>
      <c r="ES53" s="360"/>
      <c r="ET53" s="360"/>
      <c r="EU53" s="360"/>
      <c r="EV53" s="360"/>
      <c r="EW53" s="360"/>
      <c r="EX53" s="360"/>
      <c r="EY53" s="360"/>
      <c r="EZ53" s="360"/>
      <c r="FA53" s="360"/>
      <c r="FB53" s="360"/>
      <c r="FD53" s="342"/>
      <c r="FE53" s="342"/>
      <c r="FF53" s="342"/>
      <c r="FG53" s="342"/>
      <c r="FH53" s="342"/>
      <c r="FI53" s="342"/>
      <c r="FJ53" s="342"/>
      <c r="FK53" s="342"/>
    </row>
    <row r="54" spans="4:167" ht="6" customHeight="1">
      <c r="D54" s="397"/>
      <c r="E54" s="398"/>
      <c r="F54" s="398"/>
      <c r="G54" s="398"/>
      <c r="H54" s="398"/>
      <c r="I54" s="398"/>
      <c r="J54" s="398"/>
      <c r="K54" s="398"/>
      <c r="L54" s="398"/>
      <c r="M54" s="398"/>
      <c r="N54" s="398"/>
      <c r="O54" s="398"/>
      <c r="P54" s="398"/>
      <c r="Q54" s="398"/>
      <c r="R54" s="398"/>
      <c r="S54" s="398"/>
      <c r="T54" s="387" t="s">
        <v>126</v>
      </c>
      <c r="U54" s="388"/>
      <c r="V54" s="388"/>
      <c r="W54" s="388"/>
      <c r="X54" s="389"/>
      <c r="Y54" s="349"/>
      <c r="Z54" s="350"/>
      <c r="AA54" s="350"/>
      <c r="AB54" s="350" t="s">
        <v>256</v>
      </c>
      <c r="AC54" s="350"/>
      <c r="AD54" s="355"/>
      <c r="AE54" s="344">
        <v>0</v>
      </c>
      <c r="AF54" s="344"/>
      <c r="AG54" s="344"/>
      <c r="AH54" s="344"/>
      <c r="AI54" s="344"/>
      <c r="AJ54" s="344"/>
      <c r="AK54" s="344"/>
      <c r="AL54" s="344"/>
      <c r="AM54" s="358">
        <v>0</v>
      </c>
      <c r="AN54" s="344"/>
      <c r="AO54" s="344"/>
      <c r="AP54" s="344"/>
      <c r="AQ54" s="344"/>
      <c r="AR54" s="344"/>
      <c r="AS54" s="344"/>
      <c r="AT54" s="344"/>
      <c r="AU54" s="344">
        <v>0</v>
      </c>
      <c r="AV54" s="344"/>
      <c r="AW54" s="344"/>
      <c r="AX54" s="344"/>
      <c r="AY54" s="344"/>
      <c r="AZ54" s="344"/>
      <c r="BA54" s="344"/>
      <c r="BB54" s="344"/>
      <c r="BC54" s="342">
        <v>0</v>
      </c>
      <c r="BD54" s="342"/>
      <c r="BE54" s="342"/>
      <c r="BF54" s="342"/>
      <c r="BG54" s="342"/>
      <c r="BH54" s="342"/>
      <c r="BI54" s="342"/>
      <c r="BJ54" s="342"/>
      <c r="BK54" s="342">
        <v>0</v>
      </c>
      <c r="BL54" s="342"/>
      <c r="BM54" s="342"/>
      <c r="BN54" s="342"/>
      <c r="BO54" s="342"/>
      <c r="BP54" s="342"/>
      <c r="BQ54" s="342"/>
      <c r="BR54" s="342"/>
      <c r="BS54" s="344">
        <v>0</v>
      </c>
      <c r="BT54" s="344"/>
      <c r="BU54" s="344"/>
      <c r="BV54" s="344"/>
      <c r="BW54" s="344"/>
      <c r="BX54" s="344"/>
      <c r="BY54" s="344"/>
      <c r="BZ54" s="344"/>
      <c r="CA54" s="342">
        <v>0</v>
      </c>
      <c r="CB54" s="342"/>
      <c r="CC54" s="342"/>
      <c r="CD54" s="342"/>
      <c r="CE54" s="342"/>
      <c r="CF54" s="342"/>
      <c r="CG54" s="342"/>
      <c r="CH54" s="342"/>
      <c r="CI54" s="344">
        <v>0</v>
      </c>
      <c r="CJ54" s="344"/>
      <c r="CK54" s="344"/>
      <c r="CL54" s="344"/>
      <c r="CM54" s="344"/>
      <c r="CN54" s="344"/>
      <c r="CO54" s="344"/>
      <c r="CP54" s="344"/>
      <c r="CQ54" s="342">
        <v>0</v>
      </c>
      <c r="CR54" s="342"/>
      <c r="CS54" s="342"/>
      <c r="CT54" s="342"/>
      <c r="CU54" s="342"/>
      <c r="CV54" s="342"/>
      <c r="CW54" s="342"/>
      <c r="CX54" s="342"/>
      <c r="CY54" s="342">
        <v>0</v>
      </c>
      <c r="CZ54" s="342"/>
      <c r="DA54" s="342"/>
      <c r="DB54" s="342"/>
      <c r="DC54" s="342"/>
      <c r="DD54" s="342"/>
      <c r="DE54" s="342"/>
      <c r="DF54" s="342"/>
      <c r="DG54" s="342">
        <v>0</v>
      </c>
      <c r="DH54" s="342"/>
      <c r="DI54" s="342"/>
      <c r="DJ54" s="342"/>
      <c r="DK54" s="342"/>
      <c r="DL54" s="342"/>
      <c r="DM54" s="342"/>
      <c r="DN54" s="342"/>
      <c r="DO54" s="342">
        <v>0</v>
      </c>
      <c r="DP54" s="342"/>
      <c r="DQ54" s="342"/>
      <c r="DR54" s="342"/>
      <c r="DS54" s="342"/>
      <c r="DT54" s="342"/>
      <c r="DU54" s="342"/>
      <c r="DV54" s="342"/>
      <c r="DW54" s="342">
        <v>0</v>
      </c>
      <c r="DX54" s="342"/>
      <c r="DY54" s="342"/>
      <c r="DZ54" s="342"/>
      <c r="EA54" s="342"/>
      <c r="EB54" s="342"/>
      <c r="EC54" s="342"/>
      <c r="ED54" s="342"/>
      <c r="EE54" s="342">
        <v>0</v>
      </c>
      <c r="EF54" s="342"/>
      <c r="EG54" s="342"/>
      <c r="EH54" s="342"/>
      <c r="EI54" s="342"/>
      <c r="EJ54" s="342"/>
      <c r="EK54" s="342"/>
      <c r="EL54" s="342"/>
      <c r="EM54" s="360"/>
      <c r="EN54" s="360"/>
      <c r="EO54" s="360"/>
      <c r="EP54" s="360"/>
      <c r="EQ54" s="360"/>
      <c r="ER54" s="360"/>
      <c r="ES54" s="360"/>
      <c r="ET54" s="360"/>
      <c r="EU54" s="360"/>
      <c r="EV54" s="360"/>
      <c r="EW54" s="360"/>
      <c r="EX54" s="360"/>
      <c r="EY54" s="360"/>
      <c r="EZ54" s="360"/>
      <c r="FA54" s="360"/>
      <c r="FB54" s="360"/>
      <c r="FD54" s="342">
        <v>0</v>
      </c>
      <c r="FE54" s="342"/>
      <c r="FF54" s="342"/>
      <c r="FG54" s="342"/>
      <c r="FH54" s="342"/>
      <c r="FI54" s="342"/>
      <c r="FJ54" s="342"/>
      <c r="FK54" s="342"/>
    </row>
    <row r="55" spans="4:167" ht="6" customHeight="1">
      <c r="D55" s="399"/>
      <c r="E55" s="400"/>
      <c r="F55" s="400"/>
      <c r="G55" s="400"/>
      <c r="H55" s="400"/>
      <c r="I55" s="400"/>
      <c r="J55" s="400"/>
      <c r="K55" s="400"/>
      <c r="L55" s="400"/>
      <c r="M55" s="400"/>
      <c r="N55" s="400"/>
      <c r="O55" s="400"/>
      <c r="P55" s="400"/>
      <c r="Q55" s="400"/>
      <c r="R55" s="400"/>
      <c r="S55" s="400"/>
      <c r="T55" s="390"/>
      <c r="U55" s="390"/>
      <c r="V55" s="390"/>
      <c r="W55" s="390"/>
      <c r="X55" s="391"/>
      <c r="Y55" s="351"/>
      <c r="Z55" s="352"/>
      <c r="AA55" s="352"/>
      <c r="AB55" s="352"/>
      <c r="AC55" s="352"/>
      <c r="AD55" s="356"/>
      <c r="AE55" s="344"/>
      <c r="AF55" s="344"/>
      <c r="AG55" s="344"/>
      <c r="AH55" s="344"/>
      <c r="AI55" s="344"/>
      <c r="AJ55" s="344"/>
      <c r="AK55" s="344"/>
      <c r="AL55" s="344"/>
      <c r="AM55" s="358"/>
      <c r="AN55" s="344"/>
      <c r="AO55" s="344"/>
      <c r="AP55" s="344"/>
      <c r="AQ55" s="344"/>
      <c r="AR55" s="344"/>
      <c r="AS55" s="344"/>
      <c r="AT55" s="344"/>
      <c r="AU55" s="344"/>
      <c r="AV55" s="344"/>
      <c r="AW55" s="344"/>
      <c r="AX55" s="344"/>
      <c r="AY55" s="344"/>
      <c r="AZ55" s="344"/>
      <c r="BA55" s="344"/>
      <c r="BB55" s="344"/>
      <c r="BC55" s="342"/>
      <c r="BD55" s="342"/>
      <c r="BE55" s="342"/>
      <c r="BF55" s="342"/>
      <c r="BG55" s="342"/>
      <c r="BH55" s="342"/>
      <c r="BI55" s="342"/>
      <c r="BJ55" s="342"/>
      <c r="BK55" s="342"/>
      <c r="BL55" s="342"/>
      <c r="BM55" s="342"/>
      <c r="BN55" s="342"/>
      <c r="BO55" s="342"/>
      <c r="BP55" s="342"/>
      <c r="BQ55" s="342"/>
      <c r="BR55" s="342"/>
      <c r="BS55" s="344"/>
      <c r="BT55" s="344"/>
      <c r="BU55" s="344"/>
      <c r="BV55" s="344"/>
      <c r="BW55" s="344"/>
      <c r="BX55" s="344"/>
      <c r="BY55" s="344"/>
      <c r="BZ55" s="344"/>
      <c r="CA55" s="342"/>
      <c r="CB55" s="342"/>
      <c r="CC55" s="342"/>
      <c r="CD55" s="342"/>
      <c r="CE55" s="342"/>
      <c r="CF55" s="342"/>
      <c r="CG55" s="342"/>
      <c r="CH55" s="342"/>
      <c r="CI55" s="344"/>
      <c r="CJ55" s="344"/>
      <c r="CK55" s="344"/>
      <c r="CL55" s="344"/>
      <c r="CM55" s="344"/>
      <c r="CN55" s="344"/>
      <c r="CO55" s="344"/>
      <c r="CP55" s="344"/>
      <c r="CQ55" s="342"/>
      <c r="CR55" s="342"/>
      <c r="CS55" s="342"/>
      <c r="CT55" s="342"/>
      <c r="CU55" s="342"/>
      <c r="CV55" s="342"/>
      <c r="CW55" s="342"/>
      <c r="CX55" s="342"/>
      <c r="CY55" s="342"/>
      <c r="CZ55" s="342"/>
      <c r="DA55" s="342"/>
      <c r="DB55" s="342"/>
      <c r="DC55" s="342"/>
      <c r="DD55" s="342"/>
      <c r="DE55" s="342"/>
      <c r="DF55" s="342"/>
      <c r="DG55" s="342"/>
      <c r="DH55" s="342"/>
      <c r="DI55" s="342"/>
      <c r="DJ55" s="342"/>
      <c r="DK55" s="342"/>
      <c r="DL55" s="342"/>
      <c r="DM55" s="342"/>
      <c r="DN55" s="342"/>
      <c r="DO55" s="342"/>
      <c r="DP55" s="342"/>
      <c r="DQ55" s="342"/>
      <c r="DR55" s="342"/>
      <c r="DS55" s="342"/>
      <c r="DT55" s="342"/>
      <c r="DU55" s="342"/>
      <c r="DV55" s="342"/>
      <c r="DW55" s="342"/>
      <c r="DX55" s="342"/>
      <c r="DY55" s="342"/>
      <c r="DZ55" s="342"/>
      <c r="EA55" s="342"/>
      <c r="EB55" s="342"/>
      <c r="EC55" s="342"/>
      <c r="ED55" s="342"/>
      <c r="EE55" s="342"/>
      <c r="EF55" s="342"/>
      <c r="EG55" s="342"/>
      <c r="EH55" s="342"/>
      <c r="EI55" s="342"/>
      <c r="EJ55" s="342"/>
      <c r="EK55" s="342"/>
      <c r="EL55" s="342"/>
      <c r="EM55" s="360"/>
      <c r="EN55" s="360"/>
      <c r="EO55" s="360"/>
      <c r="EP55" s="360"/>
      <c r="EQ55" s="360"/>
      <c r="ER55" s="360"/>
      <c r="ES55" s="360"/>
      <c r="ET55" s="360"/>
      <c r="EU55" s="360"/>
      <c r="EV55" s="360"/>
      <c r="EW55" s="360"/>
      <c r="EX55" s="360"/>
      <c r="EY55" s="360"/>
      <c r="EZ55" s="360"/>
      <c r="FA55" s="360"/>
      <c r="FB55" s="360"/>
      <c r="FD55" s="342"/>
      <c r="FE55" s="342"/>
      <c r="FF55" s="342"/>
      <c r="FG55" s="342"/>
      <c r="FH55" s="342"/>
      <c r="FI55" s="342"/>
      <c r="FJ55" s="342"/>
      <c r="FK55" s="342"/>
    </row>
    <row r="56" spans="4:167" ht="6" customHeight="1">
      <c r="D56" s="399"/>
      <c r="E56" s="400"/>
      <c r="F56" s="400"/>
      <c r="G56" s="400"/>
      <c r="H56" s="400"/>
      <c r="I56" s="400"/>
      <c r="J56" s="400"/>
      <c r="K56" s="400"/>
      <c r="L56" s="400"/>
      <c r="M56" s="400"/>
      <c r="N56" s="400"/>
      <c r="O56" s="400"/>
      <c r="P56" s="400"/>
      <c r="Q56" s="400"/>
      <c r="R56" s="400"/>
      <c r="S56" s="400"/>
      <c r="T56" s="390"/>
      <c r="U56" s="390"/>
      <c r="V56" s="390"/>
      <c r="W56" s="390"/>
      <c r="X56" s="391"/>
      <c r="Y56" s="351"/>
      <c r="Z56" s="352"/>
      <c r="AA56" s="352"/>
      <c r="AB56" s="352"/>
      <c r="AC56" s="352"/>
      <c r="AD56" s="356"/>
      <c r="AE56" s="344"/>
      <c r="AF56" s="344"/>
      <c r="AG56" s="344"/>
      <c r="AH56" s="344"/>
      <c r="AI56" s="344"/>
      <c r="AJ56" s="344"/>
      <c r="AK56" s="344"/>
      <c r="AL56" s="344"/>
      <c r="AM56" s="358"/>
      <c r="AN56" s="344"/>
      <c r="AO56" s="344"/>
      <c r="AP56" s="344"/>
      <c r="AQ56" s="344"/>
      <c r="AR56" s="344"/>
      <c r="AS56" s="344"/>
      <c r="AT56" s="344"/>
      <c r="AU56" s="344"/>
      <c r="AV56" s="344"/>
      <c r="AW56" s="344"/>
      <c r="AX56" s="344"/>
      <c r="AY56" s="344"/>
      <c r="AZ56" s="344"/>
      <c r="BA56" s="344"/>
      <c r="BB56" s="344"/>
      <c r="BC56" s="342"/>
      <c r="BD56" s="342"/>
      <c r="BE56" s="342"/>
      <c r="BF56" s="342"/>
      <c r="BG56" s="342"/>
      <c r="BH56" s="342"/>
      <c r="BI56" s="342"/>
      <c r="BJ56" s="342"/>
      <c r="BK56" s="342"/>
      <c r="BL56" s="342"/>
      <c r="BM56" s="342"/>
      <c r="BN56" s="342"/>
      <c r="BO56" s="342"/>
      <c r="BP56" s="342"/>
      <c r="BQ56" s="342"/>
      <c r="BR56" s="342"/>
      <c r="BS56" s="344"/>
      <c r="BT56" s="344"/>
      <c r="BU56" s="344"/>
      <c r="BV56" s="344"/>
      <c r="BW56" s="344"/>
      <c r="BX56" s="344"/>
      <c r="BY56" s="344"/>
      <c r="BZ56" s="344"/>
      <c r="CA56" s="342"/>
      <c r="CB56" s="342"/>
      <c r="CC56" s="342"/>
      <c r="CD56" s="342"/>
      <c r="CE56" s="342"/>
      <c r="CF56" s="342"/>
      <c r="CG56" s="342"/>
      <c r="CH56" s="342"/>
      <c r="CI56" s="344"/>
      <c r="CJ56" s="344"/>
      <c r="CK56" s="344"/>
      <c r="CL56" s="344"/>
      <c r="CM56" s="344"/>
      <c r="CN56" s="344"/>
      <c r="CO56" s="344"/>
      <c r="CP56" s="344"/>
      <c r="CQ56" s="342"/>
      <c r="CR56" s="342"/>
      <c r="CS56" s="342"/>
      <c r="CT56" s="342"/>
      <c r="CU56" s="342"/>
      <c r="CV56" s="342"/>
      <c r="CW56" s="342"/>
      <c r="CX56" s="342"/>
      <c r="CY56" s="342"/>
      <c r="CZ56" s="342"/>
      <c r="DA56" s="342"/>
      <c r="DB56" s="342"/>
      <c r="DC56" s="342"/>
      <c r="DD56" s="342"/>
      <c r="DE56" s="342"/>
      <c r="DF56" s="342"/>
      <c r="DG56" s="342"/>
      <c r="DH56" s="342"/>
      <c r="DI56" s="342"/>
      <c r="DJ56" s="342"/>
      <c r="DK56" s="342"/>
      <c r="DL56" s="342"/>
      <c r="DM56" s="342"/>
      <c r="DN56" s="342"/>
      <c r="DO56" s="342"/>
      <c r="DP56" s="342"/>
      <c r="DQ56" s="342"/>
      <c r="DR56" s="342"/>
      <c r="DS56" s="342"/>
      <c r="DT56" s="342"/>
      <c r="DU56" s="342"/>
      <c r="DV56" s="342"/>
      <c r="DW56" s="342"/>
      <c r="DX56" s="342"/>
      <c r="DY56" s="342"/>
      <c r="DZ56" s="342"/>
      <c r="EA56" s="342"/>
      <c r="EB56" s="342"/>
      <c r="EC56" s="342"/>
      <c r="ED56" s="342"/>
      <c r="EE56" s="342"/>
      <c r="EF56" s="342"/>
      <c r="EG56" s="342"/>
      <c r="EH56" s="342"/>
      <c r="EI56" s="342"/>
      <c r="EJ56" s="342"/>
      <c r="EK56" s="342"/>
      <c r="EL56" s="342"/>
      <c r="EM56" s="360"/>
      <c r="EN56" s="360"/>
      <c r="EO56" s="360"/>
      <c r="EP56" s="360"/>
      <c r="EQ56" s="360"/>
      <c r="ER56" s="360"/>
      <c r="ES56" s="360"/>
      <c r="ET56" s="360"/>
      <c r="EU56" s="360"/>
      <c r="EV56" s="360"/>
      <c r="EW56" s="360"/>
      <c r="EX56" s="360"/>
      <c r="EY56" s="360"/>
      <c r="EZ56" s="360"/>
      <c r="FA56" s="360"/>
      <c r="FB56" s="360"/>
      <c r="FD56" s="342"/>
      <c r="FE56" s="342"/>
      <c r="FF56" s="342"/>
      <c r="FG56" s="342"/>
      <c r="FH56" s="342"/>
      <c r="FI56" s="342"/>
      <c r="FJ56" s="342"/>
      <c r="FK56" s="342"/>
    </row>
    <row r="57" spans="4:167" ht="6" customHeight="1">
      <c r="D57" s="401"/>
      <c r="E57" s="400"/>
      <c r="F57" s="400"/>
      <c r="G57" s="400"/>
      <c r="H57" s="400"/>
      <c r="I57" s="400"/>
      <c r="J57" s="400"/>
      <c r="K57" s="400"/>
      <c r="L57" s="400"/>
      <c r="M57" s="400"/>
      <c r="N57" s="400"/>
      <c r="O57" s="400"/>
      <c r="P57" s="400"/>
      <c r="Q57" s="400"/>
      <c r="R57" s="400"/>
      <c r="S57" s="400"/>
      <c r="T57" s="392" t="s">
        <v>129</v>
      </c>
      <c r="U57" s="393"/>
      <c r="V57" s="393"/>
      <c r="W57" s="393"/>
      <c r="X57" s="394"/>
      <c r="Y57" s="351"/>
      <c r="Z57" s="352"/>
      <c r="AA57" s="352"/>
      <c r="AB57" s="352"/>
      <c r="AC57" s="352"/>
      <c r="AD57" s="356"/>
      <c r="AE57" s="344"/>
      <c r="AF57" s="344"/>
      <c r="AG57" s="344"/>
      <c r="AH57" s="344"/>
      <c r="AI57" s="344"/>
      <c r="AJ57" s="344"/>
      <c r="AK57" s="344"/>
      <c r="AL57" s="344"/>
      <c r="AM57" s="358"/>
      <c r="AN57" s="344"/>
      <c r="AO57" s="344"/>
      <c r="AP57" s="344"/>
      <c r="AQ57" s="344"/>
      <c r="AR57" s="344"/>
      <c r="AS57" s="344"/>
      <c r="AT57" s="344"/>
      <c r="AU57" s="344"/>
      <c r="AV57" s="344"/>
      <c r="AW57" s="344"/>
      <c r="AX57" s="344"/>
      <c r="AY57" s="344"/>
      <c r="AZ57" s="344"/>
      <c r="BA57" s="344"/>
      <c r="BB57" s="344"/>
      <c r="BC57" s="342"/>
      <c r="BD57" s="342"/>
      <c r="BE57" s="342"/>
      <c r="BF57" s="342"/>
      <c r="BG57" s="342"/>
      <c r="BH57" s="342"/>
      <c r="BI57" s="342"/>
      <c r="BJ57" s="342"/>
      <c r="BK57" s="342"/>
      <c r="BL57" s="342"/>
      <c r="BM57" s="342"/>
      <c r="BN57" s="342"/>
      <c r="BO57" s="342"/>
      <c r="BP57" s="342"/>
      <c r="BQ57" s="342"/>
      <c r="BR57" s="342"/>
      <c r="BS57" s="344"/>
      <c r="BT57" s="344"/>
      <c r="BU57" s="344"/>
      <c r="BV57" s="344"/>
      <c r="BW57" s="344"/>
      <c r="BX57" s="344"/>
      <c r="BY57" s="344"/>
      <c r="BZ57" s="344"/>
      <c r="CA57" s="342"/>
      <c r="CB57" s="342"/>
      <c r="CC57" s="342"/>
      <c r="CD57" s="342"/>
      <c r="CE57" s="342"/>
      <c r="CF57" s="342"/>
      <c r="CG57" s="342"/>
      <c r="CH57" s="342"/>
      <c r="CI57" s="344"/>
      <c r="CJ57" s="344"/>
      <c r="CK57" s="344"/>
      <c r="CL57" s="344"/>
      <c r="CM57" s="344"/>
      <c r="CN57" s="344"/>
      <c r="CO57" s="344"/>
      <c r="CP57" s="344"/>
      <c r="CQ57" s="342"/>
      <c r="CR57" s="342"/>
      <c r="CS57" s="342"/>
      <c r="CT57" s="342"/>
      <c r="CU57" s="342"/>
      <c r="CV57" s="342"/>
      <c r="CW57" s="342"/>
      <c r="CX57" s="342"/>
      <c r="CY57" s="342"/>
      <c r="CZ57" s="342"/>
      <c r="DA57" s="342"/>
      <c r="DB57" s="342"/>
      <c r="DC57" s="342"/>
      <c r="DD57" s="342"/>
      <c r="DE57" s="342"/>
      <c r="DF57" s="342"/>
      <c r="DG57" s="342"/>
      <c r="DH57" s="342"/>
      <c r="DI57" s="342"/>
      <c r="DJ57" s="342"/>
      <c r="DK57" s="342"/>
      <c r="DL57" s="342"/>
      <c r="DM57" s="342"/>
      <c r="DN57" s="342"/>
      <c r="DO57" s="342"/>
      <c r="DP57" s="342"/>
      <c r="DQ57" s="342"/>
      <c r="DR57" s="342"/>
      <c r="DS57" s="342"/>
      <c r="DT57" s="342"/>
      <c r="DU57" s="342"/>
      <c r="DV57" s="342"/>
      <c r="DW57" s="342"/>
      <c r="DX57" s="342"/>
      <c r="DY57" s="342"/>
      <c r="DZ57" s="342"/>
      <c r="EA57" s="342"/>
      <c r="EB57" s="342"/>
      <c r="EC57" s="342"/>
      <c r="ED57" s="342"/>
      <c r="EE57" s="342"/>
      <c r="EF57" s="342"/>
      <c r="EG57" s="342"/>
      <c r="EH57" s="342"/>
      <c r="EI57" s="342"/>
      <c r="EJ57" s="342"/>
      <c r="EK57" s="342"/>
      <c r="EL57" s="342"/>
      <c r="EM57" s="360"/>
      <c r="EN57" s="360"/>
      <c r="EO57" s="360"/>
      <c r="EP57" s="360"/>
      <c r="EQ57" s="360"/>
      <c r="ER57" s="360"/>
      <c r="ES57" s="360"/>
      <c r="ET57" s="360"/>
      <c r="EU57" s="360"/>
      <c r="EV57" s="360"/>
      <c r="EW57" s="360"/>
      <c r="EX57" s="360"/>
      <c r="EY57" s="360"/>
      <c r="EZ57" s="360"/>
      <c r="FA57" s="360"/>
      <c r="FB57" s="360"/>
      <c r="FD57" s="342"/>
      <c r="FE57" s="342"/>
      <c r="FF57" s="342"/>
      <c r="FG57" s="342"/>
      <c r="FH57" s="342"/>
      <c r="FI57" s="342"/>
      <c r="FJ57" s="342"/>
      <c r="FK57" s="342"/>
    </row>
    <row r="58" spans="4:167" ht="6" customHeight="1">
      <c r="D58" s="399"/>
      <c r="E58" s="400"/>
      <c r="F58" s="400"/>
      <c r="G58" s="400"/>
      <c r="H58" s="400"/>
      <c r="I58" s="400"/>
      <c r="J58" s="400"/>
      <c r="K58" s="400"/>
      <c r="L58" s="400"/>
      <c r="M58" s="400"/>
      <c r="N58" s="400"/>
      <c r="O58" s="400"/>
      <c r="P58" s="400"/>
      <c r="Q58" s="400"/>
      <c r="R58" s="400"/>
      <c r="S58" s="400"/>
      <c r="T58" s="393"/>
      <c r="U58" s="393"/>
      <c r="V58" s="393"/>
      <c r="W58" s="393"/>
      <c r="X58" s="394"/>
      <c r="Y58" s="351"/>
      <c r="Z58" s="352"/>
      <c r="AA58" s="352"/>
      <c r="AB58" s="352"/>
      <c r="AC58" s="352"/>
      <c r="AD58" s="356"/>
      <c r="AE58" s="344"/>
      <c r="AF58" s="344"/>
      <c r="AG58" s="344"/>
      <c r="AH58" s="344"/>
      <c r="AI58" s="344"/>
      <c r="AJ58" s="344"/>
      <c r="AK58" s="344"/>
      <c r="AL58" s="344"/>
      <c r="AM58" s="358"/>
      <c r="AN58" s="344"/>
      <c r="AO58" s="344"/>
      <c r="AP58" s="344"/>
      <c r="AQ58" s="344"/>
      <c r="AR58" s="344"/>
      <c r="AS58" s="344"/>
      <c r="AT58" s="344"/>
      <c r="AU58" s="344"/>
      <c r="AV58" s="344"/>
      <c r="AW58" s="344"/>
      <c r="AX58" s="344"/>
      <c r="AY58" s="344"/>
      <c r="AZ58" s="344"/>
      <c r="BA58" s="344"/>
      <c r="BB58" s="344"/>
      <c r="BC58" s="342"/>
      <c r="BD58" s="342"/>
      <c r="BE58" s="342"/>
      <c r="BF58" s="342"/>
      <c r="BG58" s="342"/>
      <c r="BH58" s="342"/>
      <c r="BI58" s="342"/>
      <c r="BJ58" s="342"/>
      <c r="BK58" s="342"/>
      <c r="BL58" s="342"/>
      <c r="BM58" s="342"/>
      <c r="BN58" s="342"/>
      <c r="BO58" s="342"/>
      <c r="BP58" s="342"/>
      <c r="BQ58" s="342"/>
      <c r="BR58" s="342"/>
      <c r="BS58" s="344"/>
      <c r="BT58" s="344"/>
      <c r="BU58" s="344"/>
      <c r="BV58" s="344"/>
      <c r="BW58" s="344"/>
      <c r="BX58" s="344"/>
      <c r="BY58" s="344"/>
      <c r="BZ58" s="344"/>
      <c r="CA58" s="342"/>
      <c r="CB58" s="342"/>
      <c r="CC58" s="342"/>
      <c r="CD58" s="342"/>
      <c r="CE58" s="342"/>
      <c r="CF58" s="342"/>
      <c r="CG58" s="342"/>
      <c r="CH58" s="342"/>
      <c r="CI58" s="344"/>
      <c r="CJ58" s="344"/>
      <c r="CK58" s="344"/>
      <c r="CL58" s="344"/>
      <c r="CM58" s="344"/>
      <c r="CN58" s="344"/>
      <c r="CO58" s="344"/>
      <c r="CP58" s="344"/>
      <c r="CQ58" s="342"/>
      <c r="CR58" s="342"/>
      <c r="CS58" s="342"/>
      <c r="CT58" s="342"/>
      <c r="CU58" s="342"/>
      <c r="CV58" s="342"/>
      <c r="CW58" s="342"/>
      <c r="CX58" s="342"/>
      <c r="CY58" s="342"/>
      <c r="CZ58" s="342"/>
      <c r="DA58" s="342"/>
      <c r="DB58" s="342"/>
      <c r="DC58" s="342"/>
      <c r="DD58" s="342"/>
      <c r="DE58" s="342"/>
      <c r="DF58" s="342"/>
      <c r="DG58" s="342"/>
      <c r="DH58" s="342"/>
      <c r="DI58" s="342"/>
      <c r="DJ58" s="342"/>
      <c r="DK58" s="342"/>
      <c r="DL58" s="342"/>
      <c r="DM58" s="342"/>
      <c r="DN58" s="342"/>
      <c r="DO58" s="342"/>
      <c r="DP58" s="342"/>
      <c r="DQ58" s="342"/>
      <c r="DR58" s="342"/>
      <c r="DS58" s="342"/>
      <c r="DT58" s="342"/>
      <c r="DU58" s="342"/>
      <c r="DV58" s="342"/>
      <c r="DW58" s="342"/>
      <c r="DX58" s="342"/>
      <c r="DY58" s="342"/>
      <c r="DZ58" s="342"/>
      <c r="EA58" s="342"/>
      <c r="EB58" s="342"/>
      <c r="EC58" s="342"/>
      <c r="ED58" s="342"/>
      <c r="EE58" s="342"/>
      <c r="EF58" s="342"/>
      <c r="EG58" s="342"/>
      <c r="EH58" s="342"/>
      <c r="EI58" s="342"/>
      <c r="EJ58" s="342"/>
      <c r="EK58" s="342"/>
      <c r="EL58" s="342"/>
      <c r="EM58" s="360"/>
      <c r="EN58" s="360"/>
      <c r="EO58" s="360"/>
      <c r="EP58" s="360"/>
      <c r="EQ58" s="360"/>
      <c r="ER58" s="360"/>
      <c r="ES58" s="360"/>
      <c r="ET58" s="360"/>
      <c r="EU58" s="360"/>
      <c r="EV58" s="360"/>
      <c r="EW58" s="360"/>
      <c r="EX58" s="360"/>
      <c r="EY58" s="360"/>
      <c r="EZ58" s="360"/>
      <c r="FA58" s="360"/>
      <c r="FB58" s="360"/>
      <c r="FD58" s="342"/>
      <c r="FE58" s="342"/>
      <c r="FF58" s="342"/>
      <c r="FG58" s="342"/>
      <c r="FH58" s="342"/>
      <c r="FI58" s="342"/>
      <c r="FJ58" s="342"/>
      <c r="FK58" s="342"/>
    </row>
    <row r="59" spans="4:167" ht="6" customHeight="1">
      <c r="D59" s="402"/>
      <c r="E59" s="403"/>
      <c r="F59" s="403"/>
      <c r="G59" s="403"/>
      <c r="H59" s="403"/>
      <c r="I59" s="403"/>
      <c r="J59" s="403"/>
      <c r="K59" s="403"/>
      <c r="L59" s="403"/>
      <c r="M59" s="403"/>
      <c r="N59" s="403"/>
      <c r="O59" s="403"/>
      <c r="P59" s="403"/>
      <c r="Q59" s="403"/>
      <c r="R59" s="403"/>
      <c r="S59" s="403"/>
      <c r="T59" s="395"/>
      <c r="U59" s="395"/>
      <c r="V59" s="395"/>
      <c r="W59" s="395"/>
      <c r="X59" s="396"/>
      <c r="Y59" s="353"/>
      <c r="Z59" s="354"/>
      <c r="AA59" s="354"/>
      <c r="AB59" s="354"/>
      <c r="AC59" s="354"/>
      <c r="AD59" s="357"/>
      <c r="AE59" s="344"/>
      <c r="AF59" s="344"/>
      <c r="AG59" s="344"/>
      <c r="AH59" s="344"/>
      <c r="AI59" s="344"/>
      <c r="AJ59" s="344"/>
      <c r="AK59" s="344"/>
      <c r="AL59" s="344"/>
      <c r="AM59" s="358"/>
      <c r="AN59" s="344"/>
      <c r="AO59" s="344"/>
      <c r="AP59" s="344"/>
      <c r="AQ59" s="344"/>
      <c r="AR59" s="344"/>
      <c r="AS59" s="344"/>
      <c r="AT59" s="344"/>
      <c r="AU59" s="344"/>
      <c r="AV59" s="344"/>
      <c r="AW59" s="344"/>
      <c r="AX59" s="344"/>
      <c r="AY59" s="344"/>
      <c r="AZ59" s="344"/>
      <c r="BA59" s="344"/>
      <c r="BB59" s="344"/>
      <c r="BC59" s="342"/>
      <c r="BD59" s="342"/>
      <c r="BE59" s="342"/>
      <c r="BF59" s="342"/>
      <c r="BG59" s="342"/>
      <c r="BH59" s="342"/>
      <c r="BI59" s="342"/>
      <c r="BJ59" s="342"/>
      <c r="BK59" s="342"/>
      <c r="BL59" s="342"/>
      <c r="BM59" s="342"/>
      <c r="BN59" s="342"/>
      <c r="BO59" s="342"/>
      <c r="BP59" s="342"/>
      <c r="BQ59" s="342"/>
      <c r="BR59" s="342"/>
      <c r="BS59" s="344"/>
      <c r="BT59" s="344"/>
      <c r="BU59" s="344"/>
      <c r="BV59" s="344"/>
      <c r="BW59" s="344"/>
      <c r="BX59" s="344"/>
      <c r="BY59" s="344"/>
      <c r="BZ59" s="344"/>
      <c r="CA59" s="342"/>
      <c r="CB59" s="342"/>
      <c r="CC59" s="342"/>
      <c r="CD59" s="342"/>
      <c r="CE59" s="342"/>
      <c r="CF59" s="342"/>
      <c r="CG59" s="342"/>
      <c r="CH59" s="342"/>
      <c r="CI59" s="344"/>
      <c r="CJ59" s="344"/>
      <c r="CK59" s="344"/>
      <c r="CL59" s="344"/>
      <c r="CM59" s="344"/>
      <c r="CN59" s="344"/>
      <c r="CO59" s="344"/>
      <c r="CP59" s="344"/>
      <c r="CQ59" s="342"/>
      <c r="CR59" s="342"/>
      <c r="CS59" s="342"/>
      <c r="CT59" s="342"/>
      <c r="CU59" s="342"/>
      <c r="CV59" s="342"/>
      <c r="CW59" s="342"/>
      <c r="CX59" s="342"/>
      <c r="CY59" s="342"/>
      <c r="CZ59" s="342"/>
      <c r="DA59" s="342"/>
      <c r="DB59" s="342"/>
      <c r="DC59" s="342"/>
      <c r="DD59" s="342"/>
      <c r="DE59" s="342"/>
      <c r="DF59" s="342"/>
      <c r="DG59" s="342"/>
      <c r="DH59" s="342"/>
      <c r="DI59" s="342"/>
      <c r="DJ59" s="342"/>
      <c r="DK59" s="342"/>
      <c r="DL59" s="342"/>
      <c r="DM59" s="342"/>
      <c r="DN59" s="342"/>
      <c r="DO59" s="342"/>
      <c r="DP59" s="342"/>
      <c r="DQ59" s="342"/>
      <c r="DR59" s="342"/>
      <c r="DS59" s="342"/>
      <c r="DT59" s="342"/>
      <c r="DU59" s="342"/>
      <c r="DV59" s="342"/>
      <c r="DW59" s="342"/>
      <c r="DX59" s="342"/>
      <c r="DY59" s="342"/>
      <c r="DZ59" s="342"/>
      <c r="EA59" s="342"/>
      <c r="EB59" s="342"/>
      <c r="EC59" s="342"/>
      <c r="ED59" s="342"/>
      <c r="EE59" s="342"/>
      <c r="EF59" s="342"/>
      <c r="EG59" s="342"/>
      <c r="EH59" s="342"/>
      <c r="EI59" s="342"/>
      <c r="EJ59" s="342"/>
      <c r="EK59" s="342"/>
      <c r="EL59" s="342"/>
      <c r="EM59" s="360"/>
      <c r="EN59" s="360"/>
      <c r="EO59" s="360"/>
      <c r="EP59" s="360"/>
      <c r="EQ59" s="360"/>
      <c r="ER59" s="360"/>
      <c r="ES59" s="360"/>
      <c r="ET59" s="360"/>
      <c r="EU59" s="360"/>
      <c r="EV59" s="360"/>
      <c r="EW59" s="360"/>
      <c r="EX59" s="360"/>
      <c r="EY59" s="360"/>
      <c r="EZ59" s="360"/>
      <c r="FA59" s="360"/>
      <c r="FB59" s="360"/>
      <c r="FD59" s="342"/>
      <c r="FE59" s="342"/>
      <c r="FF59" s="342"/>
      <c r="FG59" s="342"/>
      <c r="FH59" s="342"/>
      <c r="FI59" s="342"/>
      <c r="FJ59" s="342"/>
      <c r="FK59" s="342"/>
    </row>
    <row r="60" spans="4:167" ht="6" customHeight="1">
      <c r="D60" s="397"/>
      <c r="E60" s="398"/>
      <c r="F60" s="398"/>
      <c r="G60" s="398"/>
      <c r="H60" s="398"/>
      <c r="I60" s="398"/>
      <c r="J60" s="398"/>
      <c r="K60" s="398"/>
      <c r="L60" s="398"/>
      <c r="M60" s="398"/>
      <c r="N60" s="398"/>
      <c r="O60" s="398"/>
      <c r="P60" s="398"/>
      <c r="Q60" s="398"/>
      <c r="R60" s="398"/>
      <c r="S60" s="398"/>
      <c r="T60" s="387" t="s">
        <v>126</v>
      </c>
      <c r="U60" s="388"/>
      <c r="V60" s="388"/>
      <c r="W60" s="388"/>
      <c r="X60" s="389"/>
      <c r="Y60" s="349"/>
      <c r="Z60" s="350"/>
      <c r="AA60" s="350"/>
      <c r="AB60" s="350" t="s">
        <v>256</v>
      </c>
      <c r="AC60" s="350"/>
      <c r="AD60" s="355"/>
      <c r="AE60" s="344"/>
      <c r="AF60" s="344"/>
      <c r="AG60" s="344"/>
      <c r="AH60" s="344"/>
      <c r="AI60" s="344"/>
      <c r="AJ60" s="344"/>
      <c r="AK60" s="344"/>
      <c r="AL60" s="344"/>
      <c r="AM60" s="344"/>
      <c r="AN60" s="344"/>
      <c r="AO60" s="344"/>
      <c r="AP60" s="344"/>
      <c r="AQ60" s="344"/>
      <c r="AR60" s="344"/>
      <c r="AS60" s="344"/>
      <c r="AT60" s="344"/>
      <c r="AU60" s="344"/>
      <c r="AV60" s="344"/>
      <c r="AW60" s="344"/>
      <c r="AX60" s="344"/>
      <c r="AY60" s="344"/>
      <c r="AZ60" s="344"/>
      <c r="BA60" s="344"/>
      <c r="BB60" s="344"/>
      <c r="BC60" s="342"/>
      <c r="BD60" s="342"/>
      <c r="BE60" s="342"/>
      <c r="BF60" s="342"/>
      <c r="BG60" s="342"/>
      <c r="BH60" s="342"/>
      <c r="BI60" s="342"/>
      <c r="BJ60" s="342"/>
      <c r="BK60" s="342"/>
      <c r="BL60" s="342"/>
      <c r="BM60" s="342"/>
      <c r="BN60" s="342"/>
      <c r="BO60" s="342"/>
      <c r="BP60" s="342"/>
      <c r="BQ60" s="342"/>
      <c r="BR60" s="342"/>
      <c r="BS60" s="344"/>
      <c r="BT60" s="344"/>
      <c r="BU60" s="344"/>
      <c r="BV60" s="344"/>
      <c r="BW60" s="344"/>
      <c r="BX60" s="344"/>
      <c r="BY60" s="344"/>
      <c r="BZ60" s="344"/>
      <c r="CA60" s="342"/>
      <c r="CB60" s="342"/>
      <c r="CC60" s="342"/>
      <c r="CD60" s="342"/>
      <c r="CE60" s="342"/>
      <c r="CF60" s="342"/>
      <c r="CG60" s="342"/>
      <c r="CH60" s="342"/>
      <c r="CI60" s="344"/>
      <c r="CJ60" s="344"/>
      <c r="CK60" s="344"/>
      <c r="CL60" s="344"/>
      <c r="CM60" s="344"/>
      <c r="CN60" s="344"/>
      <c r="CO60" s="344"/>
      <c r="CP60" s="344"/>
      <c r="CQ60" s="342"/>
      <c r="CR60" s="342"/>
      <c r="CS60" s="342"/>
      <c r="CT60" s="342"/>
      <c r="CU60" s="342"/>
      <c r="CV60" s="342"/>
      <c r="CW60" s="342"/>
      <c r="CX60" s="342"/>
      <c r="CY60" s="342"/>
      <c r="CZ60" s="342"/>
      <c r="DA60" s="342"/>
      <c r="DB60" s="342"/>
      <c r="DC60" s="342"/>
      <c r="DD60" s="342"/>
      <c r="DE60" s="342"/>
      <c r="DF60" s="342"/>
      <c r="DG60" s="342"/>
      <c r="DH60" s="342"/>
      <c r="DI60" s="342"/>
      <c r="DJ60" s="342"/>
      <c r="DK60" s="342"/>
      <c r="DL60" s="342"/>
      <c r="DM60" s="342"/>
      <c r="DN60" s="342"/>
      <c r="DO60" s="342"/>
      <c r="DP60" s="342"/>
      <c r="DQ60" s="342"/>
      <c r="DR60" s="342"/>
      <c r="DS60" s="342"/>
      <c r="DT60" s="342"/>
      <c r="DU60" s="342"/>
      <c r="DV60" s="342"/>
      <c r="DW60" s="342"/>
      <c r="DX60" s="342"/>
      <c r="DY60" s="342"/>
      <c r="DZ60" s="342"/>
      <c r="EA60" s="342"/>
      <c r="EB60" s="342"/>
      <c r="EC60" s="342"/>
      <c r="ED60" s="342"/>
      <c r="EE60" s="342"/>
      <c r="EF60" s="342"/>
      <c r="EG60" s="342"/>
      <c r="EH60" s="342"/>
      <c r="EI60" s="342"/>
      <c r="EJ60" s="342"/>
      <c r="EK60" s="342"/>
      <c r="EL60" s="342"/>
      <c r="EM60" s="360"/>
      <c r="EN60" s="360"/>
      <c r="EO60" s="360"/>
      <c r="EP60" s="360"/>
      <c r="EQ60" s="360"/>
      <c r="ER60" s="360"/>
      <c r="ES60" s="360"/>
      <c r="ET60" s="360"/>
      <c r="EU60" s="360"/>
      <c r="EV60" s="360"/>
      <c r="EW60" s="360"/>
      <c r="EX60" s="360"/>
      <c r="EY60" s="360"/>
      <c r="EZ60" s="360"/>
      <c r="FA60" s="360"/>
      <c r="FB60" s="360"/>
      <c r="FD60" s="342"/>
      <c r="FE60" s="342"/>
      <c r="FF60" s="342"/>
      <c r="FG60" s="342"/>
      <c r="FH60" s="342"/>
      <c r="FI60" s="342"/>
      <c r="FJ60" s="342"/>
      <c r="FK60" s="342"/>
    </row>
    <row r="61" spans="4:167" ht="6" customHeight="1">
      <c r="D61" s="399"/>
      <c r="E61" s="400"/>
      <c r="F61" s="400"/>
      <c r="G61" s="400"/>
      <c r="H61" s="400"/>
      <c r="I61" s="400"/>
      <c r="J61" s="400"/>
      <c r="K61" s="400"/>
      <c r="L61" s="400"/>
      <c r="M61" s="400"/>
      <c r="N61" s="400"/>
      <c r="O61" s="400"/>
      <c r="P61" s="400"/>
      <c r="Q61" s="400"/>
      <c r="R61" s="400"/>
      <c r="S61" s="400"/>
      <c r="T61" s="390"/>
      <c r="U61" s="390"/>
      <c r="V61" s="390"/>
      <c r="W61" s="390"/>
      <c r="X61" s="391"/>
      <c r="Y61" s="351"/>
      <c r="Z61" s="352"/>
      <c r="AA61" s="352"/>
      <c r="AB61" s="352"/>
      <c r="AC61" s="352"/>
      <c r="AD61" s="356"/>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2"/>
      <c r="BD61" s="342"/>
      <c r="BE61" s="342"/>
      <c r="BF61" s="342"/>
      <c r="BG61" s="342"/>
      <c r="BH61" s="342"/>
      <c r="BI61" s="342"/>
      <c r="BJ61" s="342"/>
      <c r="BK61" s="342"/>
      <c r="BL61" s="342"/>
      <c r="BM61" s="342"/>
      <c r="BN61" s="342"/>
      <c r="BO61" s="342"/>
      <c r="BP61" s="342"/>
      <c r="BQ61" s="342"/>
      <c r="BR61" s="342"/>
      <c r="BS61" s="344"/>
      <c r="BT61" s="344"/>
      <c r="BU61" s="344"/>
      <c r="BV61" s="344"/>
      <c r="BW61" s="344"/>
      <c r="BX61" s="344"/>
      <c r="BY61" s="344"/>
      <c r="BZ61" s="344"/>
      <c r="CA61" s="342"/>
      <c r="CB61" s="342"/>
      <c r="CC61" s="342"/>
      <c r="CD61" s="342"/>
      <c r="CE61" s="342"/>
      <c r="CF61" s="342"/>
      <c r="CG61" s="342"/>
      <c r="CH61" s="342"/>
      <c r="CI61" s="344"/>
      <c r="CJ61" s="344"/>
      <c r="CK61" s="344"/>
      <c r="CL61" s="344"/>
      <c r="CM61" s="344"/>
      <c r="CN61" s="344"/>
      <c r="CO61" s="344"/>
      <c r="CP61" s="344"/>
      <c r="CQ61" s="342"/>
      <c r="CR61" s="342"/>
      <c r="CS61" s="342"/>
      <c r="CT61" s="342"/>
      <c r="CU61" s="342"/>
      <c r="CV61" s="342"/>
      <c r="CW61" s="342"/>
      <c r="CX61" s="342"/>
      <c r="CY61" s="342"/>
      <c r="CZ61" s="342"/>
      <c r="DA61" s="342"/>
      <c r="DB61" s="342"/>
      <c r="DC61" s="342"/>
      <c r="DD61" s="342"/>
      <c r="DE61" s="342"/>
      <c r="DF61" s="342"/>
      <c r="DG61" s="342"/>
      <c r="DH61" s="342"/>
      <c r="DI61" s="342"/>
      <c r="DJ61" s="342"/>
      <c r="DK61" s="342"/>
      <c r="DL61" s="342"/>
      <c r="DM61" s="342"/>
      <c r="DN61" s="342"/>
      <c r="DO61" s="342"/>
      <c r="DP61" s="342"/>
      <c r="DQ61" s="342"/>
      <c r="DR61" s="342"/>
      <c r="DS61" s="342"/>
      <c r="DT61" s="342"/>
      <c r="DU61" s="342"/>
      <c r="DV61" s="342"/>
      <c r="DW61" s="342"/>
      <c r="DX61" s="342"/>
      <c r="DY61" s="342"/>
      <c r="DZ61" s="342"/>
      <c r="EA61" s="342"/>
      <c r="EB61" s="342"/>
      <c r="EC61" s="342"/>
      <c r="ED61" s="342"/>
      <c r="EE61" s="342"/>
      <c r="EF61" s="342"/>
      <c r="EG61" s="342"/>
      <c r="EH61" s="342"/>
      <c r="EI61" s="342"/>
      <c r="EJ61" s="342"/>
      <c r="EK61" s="342"/>
      <c r="EL61" s="342"/>
      <c r="EM61" s="360"/>
      <c r="EN61" s="360"/>
      <c r="EO61" s="360"/>
      <c r="EP61" s="360"/>
      <c r="EQ61" s="360"/>
      <c r="ER61" s="360"/>
      <c r="ES61" s="360"/>
      <c r="ET61" s="360"/>
      <c r="EU61" s="360"/>
      <c r="EV61" s="360"/>
      <c r="EW61" s="360"/>
      <c r="EX61" s="360"/>
      <c r="EY61" s="360"/>
      <c r="EZ61" s="360"/>
      <c r="FA61" s="360"/>
      <c r="FB61" s="360"/>
      <c r="FD61" s="342"/>
      <c r="FE61" s="342"/>
      <c r="FF61" s="342"/>
      <c r="FG61" s="342"/>
      <c r="FH61" s="342"/>
      <c r="FI61" s="342"/>
      <c r="FJ61" s="342"/>
      <c r="FK61" s="342"/>
    </row>
    <row r="62" spans="4:167" ht="6" customHeight="1">
      <c r="D62" s="399"/>
      <c r="E62" s="400"/>
      <c r="F62" s="400"/>
      <c r="G62" s="400"/>
      <c r="H62" s="400"/>
      <c r="I62" s="400"/>
      <c r="J62" s="400"/>
      <c r="K62" s="400"/>
      <c r="L62" s="400"/>
      <c r="M62" s="400"/>
      <c r="N62" s="400"/>
      <c r="O62" s="400"/>
      <c r="P62" s="400"/>
      <c r="Q62" s="400"/>
      <c r="R62" s="400"/>
      <c r="S62" s="400"/>
      <c r="T62" s="390"/>
      <c r="U62" s="390"/>
      <c r="V62" s="390"/>
      <c r="W62" s="390"/>
      <c r="X62" s="391"/>
      <c r="Y62" s="351"/>
      <c r="Z62" s="352"/>
      <c r="AA62" s="352"/>
      <c r="AB62" s="352"/>
      <c r="AC62" s="352"/>
      <c r="AD62" s="356"/>
      <c r="AE62" s="344"/>
      <c r="AF62" s="344"/>
      <c r="AG62" s="344"/>
      <c r="AH62" s="344"/>
      <c r="AI62" s="344"/>
      <c r="AJ62" s="344"/>
      <c r="AK62" s="344"/>
      <c r="AL62" s="344"/>
      <c r="AM62" s="344"/>
      <c r="AN62" s="344"/>
      <c r="AO62" s="344"/>
      <c r="AP62" s="344"/>
      <c r="AQ62" s="344"/>
      <c r="AR62" s="344"/>
      <c r="AS62" s="344"/>
      <c r="AT62" s="344"/>
      <c r="AU62" s="344"/>
      <c r="AV62" s="344"/>
      <c r="AW62" s="344"/>
      <c r="AX62" s="344"/>
      <c r="AY62" s="344"/>
      <c r="AZ62" s="344"/>
      <c r="BA62" s="344"/>
      <c r="BB62" s="344"/>
      <c r="BC62" s="342"/>
      <c r="BD62" s="342"/>
      <c r="BE62" s="342"/>
      <c r="BF62" s="342"/>
      <c r="BG62" s="342"/>
      <c r="BH62" s="342"/>
      <c r="BI62" s="342"/>
      <c r="BJ62" s="342"/>
      <c r="BK62" s="342"/>
      <c r="BL62" s="342"/>
      <c r="BM62" s="342"/>
      <c r="BN62" s="342"/>
      <c r="BO62" s="342"/>
      <c r="BP62" s="342"/>
      <c r="BQ62" s="342"/>
      <c r="BR62" s="342"/>
      <c r="BS62" s="344"/>
      <c r="BT62" s="344"/>
      <c r="BU62" s="344"/>
      <c r="BV62" s="344"/>
      <c r="BW62" s="344"/>
      <c r="BX62" s="344"/>
      <c r="BY62" s="344"/>
      <c r="BZ62" s="344"/>
      <c r="CA62" s="342"/>
      <c r="CB62" s="342"/>
      <c r="CC62" s="342"/>
      <c r="CD62" s="342"/>
      <c r="CE62" s="342"/>
      <c r="CF62" s="342"/>
      <c r="CG62" s="342"/>
      <c r="CH62" s="342"/>
      <c r="CI62" s="344"/>
      <c r="CJ62" s="344"/>
      <c r="CK62" s="344"/>
      <c r="CL62" s="344"/>
      <c r="CM62" s="344"/>
      <c r="CN62" s="344"/>
      <c r="CO62" s="344"/>
      <c r="CP62" s="344"/>
      <c r="CQ62" s="342"/>
      <c r="CR62" s="342"/>
      <c r="CS62" s="342"/>
      <c r="CT62" s="342"/>
      <c r="CU62" s="342"/>
      <c r="CV62" s="342"/>
      <c r="CW62" s="342"/>
      <c r="CX62" s="342"/>
      <c r="CY62" s="342"/>
      <c r="CZ62" s="342"/>
      <c r="DA62" s="342"/>
      <c r="DB62" s="342"/>
      <c r="DC62" s="342"/>
      <c r="DD62" s="342"/>
      <c r="DE62" s="342"/>
      <c r="DF62" s="342"/>
      <c r="DG62" s="342"/>
      <c r="DH62" s="342"/>
      <c r="DI62" s="342"/>
      <c r="DJ62" s="342"/>
      <c r="DK62" s="342"/>
      <c r="DL62" s="342"/>
      <c r="DM62" s="342"/>
      <c r="DN62" s="342"/>
      <c r="DO62" s="342"/>
      <c r="DP62" s="342"/>
      <c r="DQ62" s="342"/>
      <c r="DR62" s="342"/>
      <c r="DS62" s="342"/>
      <c r="DT62" s="342"/>
      <c r="DU62" s="342"/>
      <c r="DV62" s="342"/>
      <c r="DW62" s="342"/>
      <c r="DX62" s="342"/>
      <c r="DY62" s="342"/>
      <c r="DZ62" s="342"/>
      <c r="EA62" s="342"/>
      <c r="EB62" s="342"/>
      <c r="EC62" s="342"/>
      <c r="ED62" s="342"/>
      <c r="EE62" s="342"/>
      <c r="EF62" s="342"/>
      <c r="EG62" s="342"/>
      <c r="EH62" s="342"/>
      <c r="EI62" s="342"/>
      <c r="EJ62" s="342"/>
      <c r="EK62" s="342"/>
      <c r="EL62" s="342"/>
      <c r="EM62" s="360"/>
      <c r="EN62" s="360"/>
      <c r="EO62" s="360"/>
      <c r="EP62" s="360"/>
      <c r="EQ62" s="360"/>
      <c r="ER62" s="360"/>
      <c r="ES62" s="360"/>
      <c r="ET62" s="360"/>
      <c r="EU62" s="360"/>
      <c r="EV62" s="360"/>
      <c r="EW62" s="360"/>
      <c r="EX62" s="360"/>
      <c r="EY62" s="360"/>
      <c r="EZ62" s="360"/>
      <c r="FA62" s="360"/>
      <c r="FB62" s="360"/>
      <c r="FD62" s="342"/>
      <c r="FE62" s="342"/>
      <c r="FF62" s="342"/>
      <c r="FG62" s="342"/>
      <c r="FH62" s="342"/>
      <c r="FI62" s="342"/>
      <c r="FJ62" s="342"/>
      <c r="FK62" s="342"/>
    </row>
    <row r="63" spans="4:167" ht="6" customHeight="1">
      <c r="D63" s="401"/>
      <c r="E63" s="400"/>
      <c r="F63" s="400"/>
      <c r="G63" s="400"/>
      <c r="H63" s="400"/>
      <c r="I63" s="400"/>
      <c r="J63" s="400"/>
      <c r="K63" s="400"/>
      <c r="L63" s="400"/>
      <c r="M63" s="400"/>
      <c r="N63" s="400"/>
      <c r="O63" s="400"/>
      <c r="P63" s="400"/>
      <c r="Q63" s="400"/>
      <c r="R63" s="400"/>
      <c r="S63" s="400"/>
      <c r="T63" s="392" t="s">
        <v>129</v>
      </c>
      <c r="U63" s="393"/>
      <c r="V63" s="393"/>
      <c r="W63" s="393"/>
      <c r="X63" s="394"/>
      <c r="Y63" s="351"/>
      <c r="Z63" s="352"/>
      <c r="AA63" s="352"/>
      <c r="AB63" s="352"/>
      <c r="AC63" s="352"/>
      <c r="AD63" s="356"/>
      <c r="AE63" s="344"/>
      <c r="AF63" s="344"/>
      <c r="AG63" s="344"/>
      <c r="AH63" s="344"/>
      <c r="AI63" s="344"/>
      <c r="AJ63" s="344"/>
      <c r="AK63" s="344"/>
      <c r="AL63" s="344"/>
      <c r="AM63" s="344"/>
      <c r="AN63" s="344"/>
      <c r="AO63" s="344"/>
      <c r="AP63" s="344"/>
      <c r="AQ63" s="344"/>
      <c r="AR63" s="344"/>
      <c r="AS63" s="344"/>
      <c r="AT63" s="344"/>
      <c r="AU63" s="344"/>
      <c r="AV63" s="344"/>
      <c r="AW63" s="344"/>
      <c r="AX63" s="344"/>
      <c r="AY63" s="344"/>
      <c r="AZ63" s="344"/>
      <c r="BA63" s="344"/>
      <c r="BB63" s="344"/>
      <c r="BC63" s="342"/>
      <c r="BD63" s="342"/>
      <c r="BE63" s="342"/>
      <c r="BF63" s="342"/>
      <c r="BG63" s="342"/>
      <c r="BH63" s="342"/>
      <c r="BI63" s="342"/>
      <c r="BJ63" s="342"/>
      <c r="BK63" s="342"/>
      <c r="BL63" s="342"/>
      <c r="BM63" s="342"/>
      <c r="BN63" s="342"/>
      <c r="BO63" s="342"/>
      <c r="BP63" s="342"/>
      <c r="BQ63" s="342"/>
      <c r="BR63" s="342"/>
      <c r="BS63" s="344"/>
      <c r="BT63" s="344"/>
      <c r="BU63" s="344"/>
      <c r="BV63" s="344"/>
      <c r="BW63" s="344"/>
      <c r="BX63" s="344"/>
      <c r="BY63" s="344"/>
      <c r="BZ63" s="344"/>
      <c r="CA63" s="342"/>
      <c r="CB63" s="342"/>
      <c r="CC63" s="342"/>
      <c r="CD63" s="342"/>
      <c r="CE63" s="342"/>
      <c r="CF63" s="342"/>
      <c r="CG63" s="342"/>
      <c r="CH63" s="342"/>
      <c r="CI63" s="344"/>
      <c r="CJ63" s="344"/>
      <c r="CK63" s="344"/>
      <c r="CL63" s="344"/>
      <c r="CM63" s="344"/>
      <c r="CN63" s="344"/>
      <c r="CO63" s="344"/>
      <c r="CP63" s="344"/>
      <c r="CQ63" s="342"/>
      <c r="CR63" s="342"/>
      <c r="CS63" s="342"/>
      <c r="CT63" s="342"/>
      <c r="CU63" s="342"/>
      <c r="CV63" s="342"/>
      <c r="CW63" s="342"/>
      <c r="CX63" s="342"/>
      <c r="CY63" s="342"/>
      <c r="CZ63" s="342"/>
      <c r="DA63" s="342"/>
      <c r="DB63" s="342"/>
      <c r="DC63" s="342"/>
      <c r="DD63" s="342"/>
      <c r="DE63" s="342"/>
      <c r="DF63" s="342"/>
      <c r="DG63" s="342"/>
      <c r="DH63" s="342"/>
      <c r="DI63" s="342"/>
      <c r="DJ63" s="342"/>
      <c r="DK63" s="342"/>
      <c r="DL63" s="342"/>
      <c r="DM63" s="342"/>
      <c r="DN63" s="342"/>
      <c r="DO63" s="342"/>
      <c r="DP63" s="342"/>
      <c r="DQ63" s="342"/>
      <c r="DR63" s="342"/>
      <c r="DS63" s="342"/>
      <c r="DT63" s="342"/>
      <c r="DU63" s="342"/>
      <c r="DV63" s="342"/>
      <c r="DW63" s="342"/>
      <c r="DX63" s="342"/>
      <c r="DY63" s="342"/>
      <c r="DZ63" s="342"/>
      <c r="EA63" s="342"/>
      <c r="EB63" s="342"/>
      <c r="EC63" s="342"/>
      <c r="ED63" s="342"/>
      <c r="EE63" s="342"/>
      <c r="EF63" s="342"/>
      <c r="EG63" s="342"/>
      <c r="EH63" s="342"/>
      <c r="EI63" s="342"/>
      <c r="EJ63" s="342"/>
      <c r="EK63" s="342"/>
      <c r="EL63" s="342"/>
      <c r="EM63" s="360"/>
      <c r="EN63" s="360"/>
      <c r="EO63" s="360"/>
      <c r="EP63" s="360"/>
      <c r="EQ63" s="360"/>
      <c r="ER63" s="360"/>
      <c r="ES63" s="360"/>
      <c r="ET63" s="360"/>
      <c r="EU63" s="360"/>
      <c r="EV63" s="360"/>
      <c r="EW63" s="360"/>
      <c r="EX63" s="360"/>
      <c r="EY63" s="360"/>
      <c r="EZ63" s="360"/>
      <c r="FA63" s="360"/>
      <c r="FB63" s="360"/>
      <c r="FD63" s="342"/>
      <c r="FE63" s="342"/>
      <c r="FF63" s="342"/>
      <c r="FG63" s="342"/>
      <c r="FH63" s="342"/>
      <c r="FI63" s="342"/>
      <c r="FJ63" s="342"/>
      <c r="FK63" s="342"/>
    </row>
    <row r="64" spans="4:167" ht="6" customHeight="1">
      <c r="D64" s="399"/>
      <c r="E64" s="400"/>
      <c r="F64" s="400"/>
      <c r="G64" s="400"/>
      <c r="H64" s="400"/>
      <c r="I64" s="400"/>
      <c r="J64" s="400"/>
      <c r="K64" s="400"/>
      <c r="L64" s="400"/>
      <c r="M64" s="400"/>
      <c r="N64" s="400"/>
      <c r="O64" s="400"/>
      <c r="P64" s="400"/>
      <c r="Q64" s="400"/>
      <c r="R64" s="400"/>
      <c r="S64" s="400"/>
      <c r="T64" s="393"/>
      <c r="U64" s="393"/>
      <c r="V64" s="393"/>
      <c r="W64" s="393"/>
      <c r="X64" s="394"/>
      <c r="Y64" s="351"/>
      <c r="Z64" s="352"/>
      <c r="AA64" s="352"/>
      <c r="AB64" s="352"/>
      <c r="AC64" s="352"/>
      <c r="AD64" s="356"/>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342"/>
      <c r="BD64" s="342"/>
      <c r="BE64" s="342"/>
      <c r="BF64" s="342"/>
      <c r="BG64" s="342"/>
      <c r="BH64" s="342"/>
      <c r="BI64" s="342"/>
      <c r="BJ64" s="342"/>
      <c r="BK64" s="342"/>
      <c r="BL64" s="342"/>
      <c r="BM64" s="342"/>
      <c r="BN64" s="342"/>
      <c r="BO64" s="342"/>
      <c r="BP64" s="342"/>
      <c r="BQ64" s="342"/>
      <c r="BR64" s="342"/>
      <c r="BS64" s="344"/>
      <c r="BT64" s="344"/>
      <c r="BU64" s="344"/>
      <c r="BV64" s="344"/>
      <c r="BW64" s="344"/>
      <c r="BX64" s="344"/>
      <c r="BY64" s="344"/>
      <c r="BZ64" s="344"/>
      <c r="CA64" s="342"/>
      <c r="CB64" s="342"/>
      <c r="CC64" s="342"/>
      <c r="CD64" s="342"/>
      <c r="CE64" s="342"/>
      <c r="CF64" s="342"/>
      <c r="CG64" s="342"/>
      <c r="CH64" s="342"/>
      <c r="CI64" s="344"/>
      <c r="CJ64" s="344"/>
      <c r="CK64" s="344"/>
      <c r="CL64" s="344"/>
      <c r="CM64" s="344"/>
      <c r="CN64" s="344"/>
      <c r="CO64" s="344"/>
      <c r="CP64" s="344"/>
      <c r="CQ64" s="342"/>
      <c r="CR64" s="342"/>
      <c r="CS64" s="342"/>
      <c r="CT64" s="342"/>
      <c r="CU64" s="342"/>
      <c r="CV64" s="342"/>
      <c r="CW64" s="342"/>
      <c r="CX64" s="342"/>
      <c r="CY64" s="342"/>
      <c r="CZ64" s="342"/>
      <c r="DA64" s="342"/>
      <c r="DB64" s="342"/>
      <c r="DC64" s="342"/>
      <c r="DD64" s="342"/>
      <c r="DE64" s="342"/>
      <c r="DF64" s="342"/>
      <c r="DG64" s="342"/>
      <c r="DH64" s="342"/>
      <c r="DI64" s="342"/>
      <c r="DJ64" s="342"/>
      <c r="DK64" s="342"/>
      <c r="DL64" s="342"/>
      <c r="DM64" s="342"/>
      <c r="DN64" s="342"/>
      <c r="DO64" s="342"/>
      <c r="DP64" s="342"/>
      <c r="DQ64" s="342"/>
      <c r="DR64" s="342"/>
      <c r="DS64" s="342"/>
      <c r="DT64" s="342"/>
      <c r="DU64" s="342"/>
      <c r="DV64" s="342"/>
      <c r="DW64" s="342"/>
      <c r="DX64" s="342"/>
      <c r="DY64" s="342"/>
      <c r="DZ64" s="342"/>
      <c r="EA64" s="342"/>
      <c r="EB64" s="342"/>
      <c r="EC64" s="342"/>
      <c r="ED64" s="342"/>
      <c r="EE64" s="342"/>
      <c r="EF64" s="342"/>
      <c r="EG64" s="342"/>
      <c r="EH64" s="342"/>
      <c r="EI64" s="342"/>
      <c r="EJ64" s="342"/>
      <c r="EK64" s="342"/>
      <c r="EL64" s="342"/>
      <c r="EM64" s="360"/>
      <c r="EN64" s="360"/>
      <c r="EO64" s="360"/>
      <c r="EP64" s="360"/>
      <c r="EQ64" s="360"/>
      <c r="ER64" s="360"/>
      <c r="ES64" s="360"/>
      <c r="ET64" s="360"/>
      <c r="EU64" s="360"/>
      <c r="EV64" s="360"/>
      <c r="EW64" s="360"/>
      <c r="EX64" s="360"/>
      <c r="EY64" s="360"/>
      <c r="EZ64" s="360"/>
      <c r="FA64" s="360"/>
      <c r="FB64" s="360"/>
      <c r="FD64" s="342"/>
      <c r="FE64" s="342"/>
      <c r="FF64" s="342"/>
      <c r="FG64" s="342"/>
      <c r="FH64" s="342"/>
      <c r="FI64" s="342"/>
      <c r="FJ64" s="342"/>
      <c r="FK64" s="342"/>
    </row>
    <row r="65" spans="4:167" ht="6" customHeight="1">
      <c r="D65" s="402"/>
      <c r="E65" s="403"/>
      <c r="F65" s="403"/>
      <c r="G65" s="403"/>
      <c r="H65" s="403"/>
      <c r="I65" s="403"/>
      <c r="J65" s="403"/>
      <c r="K65" s="403"/>
      <c r="L65" s="403"/>
      <c r="M65" s="403"/>
      <c r="N65" s="403"/>
      <c r="O65" s="403"/>
      <c r="P65" s="403"/>
      <c r="Q65" s="403"/>
      <c r="R65" s="403"/>
      <c r="S65" s="403"/>
      <c r="T65" s="395"/>
      <c r="U65" s="395"/>
      <c r="V65" s="395"/>
      <c r="W65" s="395"/>
      <c r="X65" s="396"/>
      <c r="Y65" s="353"/>
      <c r="Z65" s="354"/>
      <c r="AA65" s="354"/>
      <c r="AB65" s="354"/>
      <c r="AC65" s="354"/>
      <c r="AD65" s="357"/>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342"/>
      <c r="BD65" s="342"/>
      <c r="BE65" s="342"/>
      <c r="BF65" s="342"/>
      <c r="BG65" s="342"/>
      <c r="BH65" s="342"/>
      <c r="BI65" s="342"/>
      <c r="BJ65" s="342"/>
      <c r="BK65" s="342"/>
      <c r="BL65" s="342"/>
      <c r="BM65" s="342"/>
      <c r="BN65" s="342"/>
      <c r="BO65" s="342"/>
      <c r="BP65" s="342"/>
      <c r="BQ65" s="342"/>
      <c r="BR65" s="342"/>
      <c r="BS65" s="344"/>
      <c r="BT65" s="344"/>
      <c r="BU65" s="344"/>
      <c r="BV65" s="344"/>
      <c r="BW65" s="344"/>
      <c r="BX65" s="344"/>
      <c r="BY65" s="344"/>
      <c r="BZ65" s="344"/>
      <c r="CA65" s="342"/>
      <c r="CB65" s="342"/>
      <c r="CC65" s="342"/>
      <c r="CD65" s="342"/>
      <c r="CE65" s="342"/>
      <c r="CF65" s="342"/>
      <c r="CG65" s="342"/>
      <c r="CH65" s="342"/>
      <c r="CI65" s="344"/>
      <c r="CJ65" s="344"/>
      <c r="CK65" s="344"/>
      <c r="CL65" s="344"/>
      <c r="CM65" s="344"/>
      <c r="CN65" s="344"/>
      <c r="CO65" s="344"/>
      <c r="CP65" s="344"/>
      <c r="CQ65" s="342"/>
      <c r="CR65" s="342"/>
      <c r="CS65" s="342"/>
      <c r="CT65" s="342"/>
      <c r="CU65" s="342"/>
      <c r="CV65" s="342"/>
      <c r="CW65" s="342"/>
      <c r="CX65" s="342"/>
      <c r="CY65" s="342"/>
      <c r="CZ65" s="342"/>
      <c r="DA65" s="342"/>
      <c r="DB65" s="342"/>
      <c r="DC65" s="342"/>
      <c r="DD65" s="342"/>
      <c r="DE65" s="342"/>
      <c r="DF65" s="342"/>
      <c r="DG65" s="342"/>
      <c r="DH65" s="342"/>
      <c r="DI65" s="342"/>
      <c r="DJ65" s="342"/>
      <c r="DK65" s="342"/>
      <c r="DL65" s="342"/>
      <c r="DM65" s="342"/>
      <c r="DN65" s="342"/>
      <c r="DO65" s="342"/>
      <c r="DP65" s="342"/>
      <c r="DQ65" s="342"/>
      <c r="DR65" s="342"/>
      <c r="DS65" s="342"/>
      <c r="DT65" s="342"/>
      <c r="DU65" s="342"/>
      <c r="DV65" s="342"/>
      <c r="DW65" s="342"/>
      <c r="DX65" s="342"/>
      <c r="DY65" s="342"/>
      <c r="DZ65" s="342"/>
      <c r="EA65" s="342"/>
      <c r="EB65" s="342"/>
      <c r="EC65" s="342"/>
      <c r="ED65" s="342"/>
      <c r="EE65" s="342"/>
      <c r="EF65" s="342"/>
      <c r="EG65" s="342"/>
      <c r="EH65" s="342"/>
      <c r="EI65" s="342"/>
      <c r="EJ65" s="342"/>
      <c r="EK65" s="342"/>
      <c r="EL65" s="342"/>
      <c r="EM65" s="360"/>
      <c r="EN65" s="360"/>
      <c r="EO65" s="360"/>
      <c r="EP65" s="360"/>
      <c r="EQ65" s="360"/>
      <c r="ER65" s="360"/>
      <c r="ES65" s="360"/>
      <c r="ET65" s="360"/>
      <c r="EU65" s="360"/>
      <c r="EV65" s="360"/>
      <c r="EW65" s="360"/>
      <c r="EX65" s="360"/>
      <c r="EY65" s="360"/>
      <c r="EZ65" s="360"/>
      <c r="FA65" s="360"/>
      <c r="FB65" s="360"/>
      <c r="FD65" s="342"/>
      <c r="FE65" s="342"/>
      <c r="FF65" s="342"/>
      <c r="FG65" s="342"/>
      <c r="FH65" s="342"/>
      <c r="FI65" s="342"/>
      <c r="FJ65" s="342"/>
      <c r="FK65" s="342"/>
    </row>
    <row r="66" spans="4:167" ht="6" customHeight="1">
      <c r="D66" s="397"/>
      <c r="E66" s="398"/>
      <c r="F66" s="398"/>
      <c r="G66" s="398"/>
      <c r="H66" s="398"/>
      <c r="I66" s="398"/>
      <c r="J66" s="398"/>
      <c r="K66" s="398"/>
      <c r="L66" s="398"/>
      <c r="M66" s="398"/>
      <c r="N66" s="398"/>
      <c r="O66" s="398"/>
      <c r="P66" s="398"/>
      <c r="Q66" s="398"/>
      <c r="R66" s="398"/>
      <c r="S66" s="398"/>
      <c r="T66" s="387" t="s">
        <v>126</v>
      </c>
      <c r="U66" s="388"/>
      <c r="V66" s="388"/>
      <c r="W66" s="388"/>
      <c r="X66" s="389"/>
      <c r="Y66" s="349"/>
      <c r="Z66" s="350"/>
      <c r="AA66" s="350"/>
      <c r="AB66" s="350" t="s">
        <v>256</v>
      </c>
      <c r="AC66" s="350"/>
      <c r="AD66" s="355"/>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4"/>
      <c r="BC66" s="342"/>
      <c r="BD66" s="342"/>
      <c r="BE66" s="342"/>
      <c r="BF66" s="342"/>
      <c r="BG66" s="342"/>
      <c r="BH66" s="342"/>
      <c r="BI66" s="342"/>
      <c r="BJ66" s="342"/>
      <c r="BK66" s="342"/>
      <c r="BL66" s="342"/>
      <c r="BM66" s="342"/>
      <c r="BN66" s="342"/>
      <c r="BO66" s="342"/>
      <c r="BP66" s="342"/>
      <c r="BQ66" s="342"/>
      <c r="BR66" s="342"/>
      <c r="BS66" s="344"/>
      <c r="BT66" s="344"/>
      <c r="BU66" s="344"/>
      <c r="BV66" s="344"/>
      <c r="BW66" s="344"/>
      <c r="BX66" s="344"/>
      <c r="BY66" s="344"/>
      <c r="BZ66" s="344"/>
      <c r="CA66" s="342"/>
      <c r="CB66" s="342"/>
      <c r="CC66" s="342"/>
      <c r="CD66" s="342"/>
      <c r="CE66" s="342"/>
      <c r="CF66" s="342"/>
      <c r="CG66" s="342"/>
      <c r="CH66" s="342"/>
      <c r="CI66" s="344"/>
      <c r="CJ66" s="344"/>
      <c r="CK66" s="344"/>
      <c r="CL66" s="344"/>
      <c r="CM66" s="344"/>
      <c r="CN66" s="344"/>
      <c r="CO66" s="344"/>
      <c r="CP66" s="344"/>
      <c r="CQ66" s="342"/>
      <c r="CR66" s="342"/>
      <c r="CS66" s="342"/>
      <c r="CT66" s="342"/>
      <c r="CU66" s="342"/>
      <c r="CV66" s="342"/>
      <c r="CW66" s="342"/>
      <c r="CX66" s="342"/>
      <c r="CY66" s="342"/>
      <c r="CZ66" s="342"/>
      <c r="DA66" s="342"/>
      <c r="DB66" s="342"/>
      <c r="DC66" s="342"/>
      <c r="DD66" s="342"/>
      <c r="DE66" s="342"/>
      <c r="DF66" s="342"/>
      <c r="DG66" s="342"/>
      <c r="DH66" s="342"/>
      <c r="DI66" s="342"/>
      <c r="DJ66" s="342"/>
      <c r="DK66" s="342"/>
      <c r="DL66" s="342"/>
      <c r="DM66" s="342"/>
      <c r="DN66" s="342"/>
      <c r="DO66" s="342"/>
      <c r="DP66" s="342"/>
      <c r="DQ66" s="342"/>
      <c r="DR66" s="342"/>
      <c r="DS66" s="342"/>
      <c r="DT66" s="342"/>
      <c r="DU66" s="342"/>
      <c r="DV66" s="342"/>
      <c r="DW66" s="342"/>
      <c r="DX66" s="342"/>
      <c r="DY66" s="342"/>
      <c r="DZ66" s="342"/>
      <c r="EA66" s="342"/>
      <c r="EB66" s="342"/>
      <c r="EC66" s="342"/>
      <c r="ED66" s="342"/>
      <c r="EE66" s="342"/>
      <c r="EF66" s="342"/>
      <c r="EG66" s="342"/>
      <c r="EH66" s="342"/>
      <c r="EI66" s="342"/>
      <c r="EJ66" s="342"/>
      <c r="EK66" s="342"/>
      <c r="EL66" s="342"/>
      <c r="EM66" s="360"/>
      <c r="EN66" s="360"/>
      <c r="EO66" s="360"/>
      <c r="EP66" s="360"/>
      <c r="EQ66" s="360"/>
      <c r="ER66" s="360"/>
      <c r="ES66" s="360"/>
      <c r="ET66" s="360"/>
      <c r="EU66" s="360"/>
      <c r="EV66" s="360"/>
      <c r="EW66" s="360"/>
      <c r="EX66" s="360"/>
      <c r="EY66" s="360"/>
      <c r="EZ66" s="360"/>
      <c r="FA66" s="360"/>
      <c r="FB66" s="360"/>
      <c r="FD66" s="342"/>
      <c r="FE66" s="342"/>
      <c r="FF66" s="342"/>
      <c r="FG66" s="342"/>
      <c r="FH66" s="342"/>
      <c r="FI66" s="342"/>
      <c r="FJ66" s="342"/>
      <c r="FK66" s="342"/>
    </row>
    <row r="67" spans="4:167" ht="6" customHeight="1">
      <c r="D67" s="399"/>
      <c r="E67" s="400"/>
      <c r="F67" s="400"/>
      <c r="G67" s="400"/>
      <c r="H67" s="400"/>
      <c r="I67" s="400"/>
      <c r="J67" s="400"/>
      <c r="K67" s="400"/>
      <c r="L67" s="400"/>
      <c r="M67" s="400"/>
      <c r="N67" s="400"/>
      <c r="O67" s="400"/>
      <c r="P67" s="400"/>
      <c r="Q67" s="400"/>
      <c r="R67" s="400"/>
      <c r="S67" s="400"/>
      <c r="T67" s="390"/>
      <c r="U67" s="390"/>
      <c r="V67" s="390"/>
      <c r="W67" s="390"/>
      <c r="X67" s="391"/>
      <c r="Y67" s="351"/>
      <c r="Z67" s="352"/>
      <c r="AA67" s="352"/>
      <c r="AB67" s="352"/>
      <c r="AC67" s="352"/>
      <c r="AD67" s="356"/>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4"/>
      <c r="BC67" s="342"/>
      <c r="BD67" s="342"/>
      <c r="BE67" s="342"/>
      <c r="BF67" s="342"/>
      <c r="BG67" s="342"/>
      <c r="BH67" s="342"/>
      <c r="BI67" s="342"/>
      <c r="BJ67" s="342"/>
      <c r="BK67" s="342"/>
      <c r="BL67" s="342"/>
      <c r="BM67" s="342"/>
      <c r="BN67" s="342"/>
      <c r="BO67" s="342"/>
      <c r="BP67" s="342"/>
      <c r="BQ67" s="342"/>
      <c r="BR67" s="342"/>
      <c r="BS67" s="344"/>
      <c r="BT67" s="344"/>
      <c r="BU67" s="344"/>
      <c r="BV67" s="344"/>
      <c r="BW67" s="344"/>
      <c r="BX67" s="344"/>
      <c r="BY67" s="344"/>
      <c r="BZ67" s="344"/>
      <c r="CA67" s="342"/>
      <c r="CB67" s="342"/>
      <c r="CC67" s="342"/>
      <c r="CD67" s="342"/>
      <c r="CE67" s="342"/>
      <c r="CF67" s="342"/>
      <c r="CG67" s="342"/>
      <c r="CH67" s="342"/>
      <c r="CI67" s="344"/>
      <c r="CJ67" s="344"/>
      <c r="CK67" s="344"/>
      <c r="CL67" s="344"/>
      <c r="CM67" s="344"/>
      <c r="CN67" s="344"/>
      <c r="CO67" s="344"/>
      <c r="CP67" s="344"/>
      <c r="CQ67" s="342"/>
      <c r="CR67" s="342"/>
      <c r="CS67" s="342"/>
      <c r="CT67" s="342"/>
      <c r="CU67" s="342"/>
      <c r="CV67" s="342"/>
      <c r="CW67" s="342"/>
      <c r="CX67" s="342"/>
      <c r="CY67" s="342"/>
      <c r="CZ67" s="342"/>
      <c r="DA67" s="342"/>
      <c r="DB67" s="342"/>
      <c r="DC67" s="342"/>
      <c r="DD67" s="342"/>
      <c r="DE67" s="342"/>
      <c r="DF67" s="342"/>
      <c r="DG67" s="342"/>
      <c r="DH67" s="342"/>
      <c r="DI67" s="342"/>
      <c r="DJ67" s="342"/>
      <c r="DK67" s="342"/>
      <c r="DL67" s="342"/>
      <c r="DM67" s="342"/>
      <c r="DN67" s="342"/>
      <c r="DO67" s="342"/>
      <c r="DP67" s="342"/>
      <c r="DQ67" s="342"/>
      <c r="DR67" s="342"/>
      <c r="DS67" s="342"/>
      <c r="DT67" s="342"/>
      <c r="DU67" s="342"/>
      <c r="DV67" s="342"/>
      <c r="DW67" s="342"/>
      <c r="DX67" s="342"/>
      <c r="DY67" s="342"/>
      <c r="DZ67" s="342"/>
      <c r="EA67" s="342"/>
      <c r="EB67" s="342"/>
      <c r="EC67" s="342"/>
      <c r="ED67" s="342"/>
      <c r="EE67" s="342"/>
      <c r="EF67" s="342"/>
      <c r="EG67" s="342"/>
      <c r="EH67" s="342"/>
      <c r="EI67" s="342"/>
      <c r="EJ67" s="342"/>
      <c r="EK67" s="342"/>
      <c r="EL67" s="342"/>
      <c r="EM67" s="360"/>
      <c r="EN67" s="360"/>
      <c r="EO67" s="360"/>
      <c r="EP67" s="360"/>
      <c r="EQ67" s="360"/>
      <c r="ER67" s="360"/>
      <c r="ES67" s="360"/>
      <c r="ET67" s="360"/>
      <c r="EU67" s="360"/>
      <c r="EV67" s="360"/>
      <c r="EW67" s="360"/>
      <c r="EX67" s="360"/>
      <c r="EY67" s="360"/>
      <c r="EZ67" s="360"/>
      <c r="FA67" s="360"/>
      <c r="FB67" s="360"/>
      <c r="FD67" s="342"/>
      <c r="FE67" s="342"/>
      <c r="FF67" s="342"/>
      <c r="FG67" s="342"/>
      <c r="FH67" s="342"/>
      <c r="FI67" s="342"/>
      <c r="FJ67" s="342"/>
      <c r="FK67" s="342"/>
    </row>
    <row r="68" spans="4:167" ht="6" customHeight="1">
      <c r="D68" s="399"/>
      <c r="E68" s="400"/>
      <c r="F68" s="400"/>
      <c r="G68" s="400"/>
      <c r="H68" s="400"/>
      <c r="I68" s="400"/>
      <c r="J68" s="400"/>
      <c r="K68" s="400"/>
      <c r="L68" s="400"/>
      <c r="M68" s="400"/>
      <c r="N68" s="400"/>
      <c r="O68" s="400"/>
      <c r="P68" s="400"/>
      <c r="Q68" s="400"/>
      <c r="R68" s="400"/>
      <c r="S68" s="400"/>
      <c r="T68" s="390"/>
      <c r="U68" s="390"/>
      <c r="V68" s="390"/>
      <c r="W68" s="390"/>
      <c r="X68" s="391"/>
      <c r="Y68" s="351"/>
      <c r="Z68" s="352"/>
      <c r="AA68" s="352"/>
      <c r="AB68" s="352"/>
      <c r="AC68" s="352"/>
      <c r="AD68" s="356"/>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4"/>
      <c r="BC68" s="342"/>
      <c r="BD68" s="342"/>
      <c r="BE68" s="342"/>
      <c r="BF68" s="342"/>
      <c r="BG68" s="342"/>
      <c r="BH68" s="342"/>
      <c r="BI68" s="342"/>
      <c r="BJ68" s="342"/>
      <c r="BK68" s="342"/>
      <c r="BL68" s="342"/>
      <c r="BM68" s="342"/>
      <c r="BN68" s="342"/>
      <c r="BO68" s="342"/>
      <c r="BP68" s="342"/>
      <c r="BQ68" s="342"/>
      <c r="BR68" s="342"/>
      <c r="BS68" s="344"/>
      <c r="BT68" s="344"/>
      <c r="BU68" s="344"/>
      <c r="BV68" s="344"/>
      <c r="BW68" s="344"/>
      <c r="BX68" s="344"/>
      <c r="BY68" s="344"/>
      <c r="BZ68" s="344"/>
      <c r="CA68" s="342"/>
      <c r="CB68" s="342"/>
      <c r="CC68" s="342"/>
      <c r="CD68" s="342"/>
      <c r="CE68" s="342"/>
      <c r="CF68" s="342"/>
      <c r="CG68" s="342"/>
      <c r="CH68" s="342"/>
      <c r="CI68" s="344"/>
      <c r="CJ68" s="344"/>
      <c r="CK68" s="344"/>
      <c r="CL68" s="344"/>
      <c r="CM68" s="344"/>
      <c r="CN68" s="344"/>
      <c r="CO68" s="344"/>
      <c r="CP68" s="344"/>
      <c r="CQ68" s="342"/>
      <c r="CR68" s="342"/>
      <c r="CS68" s="342"/>
      <c r="CT68" s="342"/>
      <c r="CU68" s="342"/>
      <c r="CV68" s="342"/>
      <c r="CW68" s="342"/>
      <c r="CX68" s="342"/>
      <c r="CY68" s="342"/>
      <c r="CZ68" s="342"/>
      <c r="DA68" s="342"/>
      <c r="DB68" s="342"/>
      <c r="DC68" s="342"/>
      <c r="DD68" s="342"/>
      <c r="DE68" s="342"/>
      <c r="DF68" s="342"/>
      <c r="DG68" s="342"/>
      <c r="DH68" s="342"/>
      <c r="DI68" s="342"/>
      <c r="DJ68" s="342"/>
      <c r="DK68" s="342"/>
      <c r="DL68" s="342"/>
      <c r="DM68" s="342"/>
      <c r="DN68" s="342"/>
      <c r="DO68" s="342"/>
      <c r="DP68" s="342"/>
      <c r="DQ68" s="342"/>
      <c r="DR68" s="342"/>
      <c r="DS68" s="342"/>
      <c r="DT68" s="342"/>
      <c r="DU68" s="342"/>
      <c r="DV68" s="342"/>
      <c r="DW68" s="342"/>
      <c r="DX68" s="342"/>
      <c r="DY68" s="342"/>
      <c r="DZ68" s="342"/>
      <c r="EA68" s="342"/>
      <c r="EB68" s="342"/>
      <c r="EC68" s="342"/>
      <c r="ED68" s="342"/>
      <c r="EE68" s="342"/>
      <c r="EF68" s="342"/>
      <c r="EG68" s="342"/>
      <c r="EH68" s="342"/>
      <c r="EI68" s="342"/>
      <c r="EJ68" s="342"/>
      <c r="EK68" s="342"/>
      <c r="EL68" s="342"/>
      <c r="EM68" s="360"/>
      <c r="EN68" s="360"/>
      <c r="EO68" s="360"/>
      <c r="EP68" s="360"/>
      <c r="EQ68" s="360"/>
      <c r="ER68" s="360"/>
      <c r="ES68" s="360"/>
      <c r="ET68" s="360"/>
      <c r="EU68" s="360"/>
      <c r="EV68" s="360"/>
      <c r="EW68" s="360"/>
      <c r="EX68" s="360"/>
      <c r="EY68" s="360"/>
      <c r="EZ68" s="360"/>
      <c r="FA68" s="360"/>
      <c r="FB68" s="360"/>
      <c r="FD68" s="342"/>
      <c r="FE68" s="342"/>
      <c r="FF68" s="342"/>
      <c r="FG68" s="342"/>
      <c r="FH68" s="342"/>
      <c r="FI68" s="342"/>
      <c r="FJ68" s="342"/>
      <c r="FK68" s="342"/>
    </row>
    <row r="69" spans="4:167" ht="6" customHeight="1">
      <c r="D69" s="401"/>
      <c r="E69" s="400"/>
      <c r="F69" s="400"/>
      <c r="G69" s="400"/>
      <c r="H69" s="400"/>
      <c r="I69" s="400"/>
      <c r="J69" s="400"/>
      <c r="K69" s="400"/>
      <c r="L69" s="400"/>
      <c r="M69" s="400"/>
      <c r="N69" s="400"/>
      <c r="O69" s="400"/>
      <c r="P69" s="400"/>
      <c r="Q69" s="400"/>
      <c r="R69" s="400"/>
      <c r="S69" s="400"/>
      <c r="T69" s="392" t="s">
        <v>129</v>
      </c>
      <c r="U69" s="393"/>
      <c r="V69" s="393"/>
      <c r="W69" s="393"/>
      <c r="X69" s="394"/>
      <c r="Y69" s="351"/>
      <c r="Z69" s="352"/>
      <c r="AA69" s="352"/>
      <c r="AB69" s="352"/>
      <c r="AC69" s="352"/>
      <c r="AD69" s="356"/>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4"/>
      <c r="BC69" s="342"/>
      <c r="BD69" s="342"/>
      <c r="BE69" s="342"/>
      <c r="BF69" s="342"/>
      <c r="BG69" s="342"/>
      <c r="BH69" s="342"/>
      <c r="BI69" s="342"/>
      <c r="BJ69" s="342"/>
      <c r="BK69" s="342"/>
      <c r="BL69" s="342"/>
      <c r="BM69" s="342"/>
      <c r="BN69" s="342"/>
      <c r="BO69" s="342"/>
      <c r="BP69" s="342"/>
      <c r="BQ69" s="342"/>
      <c r="BR69" s="342"/>
      <c r="BS69" s="344"/>
      <c r="BT69" s="344"/>
      <c r="BU69" s="344"/>
      <c r="BV69" s="344"/>
      <c r="BW69" s="344"/>
      <c r="BX69" s="344"/>
      <c r="BY69" s="344"/>
      <c r="BZ69" s="344"/>
      <c r="CA69" s="342"/>
      <c r="CB69" s="342"/>
      <c r="CC69" s="342"/>
      <c r="CD69" s="342"/>
      <c r="CE69" s="342"/>
      <c r="CF69" s="342"/>
      <c r="CG69" s="342"/>
      <c r="CH69" s="342"/>
      <c r="CI69" s="344"/>
      <c r="CJ69" s="344"/>
      <c r="CK69" s="344"/>
      <c r="CL69" s="344"/>
      <c r="CM69" s="344"/>
      <c r="CN69" s="344"/>
      <c r="CO69" s="344"/>
      <c r="CP69" s="344"/>
      <c r="CQ69" s="342"/>
      <c r="CR69" s="342"/>
      <c r="CS69" s="342"/>
      <c r="CT69" s="342"/>
      <c r="CU69" s="342"/>
      <c r="CV69" s="342"/>
      <c r="CW69" s="342"/>
      <c r="CX69" s="342"/>
      <c r="CY69" s="342"/>
      <c r="CZ69" s="342"/>
      <c r="DA69" s="342"/>
      <c r="DB69" s="342"/>
      <c r="DC69" s="342"/>
      <c r="DD69" s="342"/>
      <c r="DE69" s="342"/>
      <c r="DF69" s="342"/>
      <c r="DG69" s="342"/>
      <c r="DH69" s="342"/>
      <c r="DI69" s="342"/>
      <c r="DJ69" s="342"/>
      <c r="DK69" s="342"/>
      <c r="DL69" s="342"/>
      <c r="DM69" s="342"/>
      <c r="DN69" s="342"/>
      <c r="DO69" s="342"/>
      <c r="DP69" s="342"/>
      <c r="DQ69" s="342"/>
      <c r="DR69" s="342"/>
      <c r="DS69" s="342"/>
      <c r="DT69" s="342"/>
      <c r="DU69" s="342"/>
      <c r="DV69" s="342"/>
      <c r="DW69" s="342"/>
      <c r="DX69" s="342"/>
      <c r="DY69" s="342"/>
      <c r="DZ69" s="342"/>
      <c r="EA69" s="342"/>
      <c r="EB69" s="342"/>
      <c r="EC69" s="342"/>
      <c r="ED69" s="342"/>
      <c r="EE69" s="342"/>
      <c r="EF69" s="342"/>
      <c r="EG69" s="342"/>
      <c r="EH69" s="342"/>
      <c r="EI69" s="342"/>
      <c r="EJ69" s="342"/>
      <c r="EK69" s="342"/>
      <c r="EL69" s="342"/>
      <c r="EM69" s="343" t="s">
        <v>258</v>
      </c>
      <c r="EN69" s="343"/>
      <c r="EO69" s="343"/>
      <c r="EP69" s="343"/>
      <c r="EQ69" s="343"/>
      <c r="ER69" s="343"/>
      <c r="ES69" s="343"/>
      <c r="ET69" s="343"/>
      <c r="EU69" s="343"/>
      <c r="EV69" s="343"/>
      <c r="EW69" s="343"/>
      <c r="EX69" s="343"/>
      <c r="EY69" s="343"/>
      <c r="EZ69" s="343"/>
      <c r="FA69" s="343"/>
      <c r="FB69" s="343"/>
      <c r="FD69" s="342"/>
      <c r="FE69" s="342"/>
      <c r="FF69" s="342"/>
      <c r="FG69" s="342"/>
      <c r="FH69" s="342"/>
      <c r="FI69" s="342"/>
      <c r="FJ69" s="342"/>
      <c r="FK69" s="342"/>
    </row>
    <row r="70" spans="4:167" ht="6" customHeight="1">
      <c r="D70" s="399"/>
      <c r="E70" s="400"/>
      <c r="F70" s="400"/>
      <c r="G70" s="400"/>
      <c r="H70" s="400"/>
      <c r="I70" s="400"/>
      <c r="J70" s="400"/>
      <c r="K70" s="400"/>
      <c r="L70" s="400"/>
      <c r="M70" s="400"/>
      <c r="N70" s="400"/>
      <c r="O70" s="400"/>
      <c r="P70" s="400"/>
      <c r="Q70" s="400"/>
      <c r="R70" s="400"/>
      <c r="S70" s="400"/>
      <c r="T70" s="393"/>
      <c r="U70" s="393"/>
      <c r="V70" s="393"/>
      <c r="W70" s="393"/>
      <c r="X70" s="394"/>
      <c r="Y70" s="351"/>
      <c r="Z70" s="352"/>
      <c r="AA70" s="352"/>
      <c r="AB70" s="352"/>
      <c r="AC70" s="352"/>
      <c r="AD70" s="356"/>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4"/>
      <c r="BC70" s="342"/>
      <c r="BD70" s="342"/>
      <c r="BE70" s="342"/>
      <c r="BF70" s="342"/>
      <c r="BG70" s="342"/>
      <c r="BH70" s="342"/>
      <c r="BI70" s="342"/>
      <c r="BJ70" s="342"/>
      <c r="BK70" s="342"/>
      <c r="BL70" s="342"/>
      <c r="BM70" s="342"/>
      <c r="BN70" s="342"/>
      <c r="BO70" s="342"/>
      <c r="BP70" s="342"/>
      <c r="BQ70" s="342"/>
      <c r="BR70" s="342"/>
      <c r="BS70" s="344"/>
      <c r="BT70" s="344"/>
      <c r="BU70" s="344"/>
      <c r="BV70" s="344"/>
      <c r="BW70" s="344"/>
      <c r="BX70" s="344"/>
      <c r="BY70" s="344"/>
      <c r="BZ70" s="344"/>
      <c r="CA70" s="342"/>
      <c r="CB70" s="342"/>
      <c r="CC70" s="342"/>
      <c r="CD70" s="342"/>
      <c r="CE70" s="342"/>
      <c r="CF70" s="342"/>
      <c r="CG70" s="342"/>
      <c r="CH70" s="342"/>
      <c r="CI70" s="344"/>
      <c r="CJ70" s="344"/>
      <c r="CK70" s="344"/>
      <c r="CL70" s="344"/>
      <c r="CM70" s="344"/>
      <c r="CN70" s="344"/>
      <c r="CO70" s="344"/>
      <c r="CP70" s="344"/>
      <c r="CQ70" s="342"/>
      <c r="CR70" s="342"/>
      <c r="CS70" s="342"/>
      <c r="CT70" s="342"/>
      <c r="CU70" s="342"/>
      <c r="CV70" s="342"/>
      <c r="CW70" s="342"/>
      <c r="CX70" s="342"/>
      <c r="CY70" s="342"/>
      <c r="CZ70" s="342"/>
      <c r="DA70" s="342"/>
      <c r="DB70" s="342"/>
      <c r="DC70" s="342"/>
      <c r="DD70" s="342"/>
      <c r="DE70" s="342"/>
      <c r="DF70" s="342"/>
      <c r="DG70" s="342"/>
      <c r="DH70" s="342"/>
      <c r="DI70" s="342"/>
      <c r="DJ70" s="342"/>
      <c r="DK70" s="342"/>
      <c r="DL70" s="342"/>
      <c r="DM70" s="342"/>
      <c r="DN70" s="342"/>
      <c r="DO70" s="342"/>
      <c r="DP70" s="342"/>
      <c r="DQ70" s="342"/>
      <c r="DR70" s="342"/>
      <c r="DS70" s="342"/>
      <c r="DT70" s="342"/>
      <c r="DU70" s="342"/>
      <c r="DV70" s="342"/>
      <c r="DW70" s="342"/>
      <c r="DX70" s="342"/>
      <c r="DY70" s="342"/>
      <c r="DZ70" s="342"/>
      <c r="EA70" s="342"/>
      <c r="EB70" s="342"/>
      <c r="EC70" s="342"/>
      <c r="ED70" s="342"/>
      <c r="EE70" s="342"/>
      <c r="EF70" s="342"/>
      <c r="EG70" s="342"/>
      <c r="EH70" s="342"/>
      <c r="EI70" s="342"/>
      <c r="EJ70" s="342"/>
      <c r="EK70" s="342"/>
      <c r="EL70" s="342"/>
      <c r="EM70" s="343"/>
      <c r="EN70" s="343"/>
      <c r="EO70" s="343"/>
      <c r="EP70" s="343"/>
      <c r="EQ70" s="343"/>
      <c r="ER70" s="343"/>
      <c r="ES70" s="343"/>
      <c r="ET70" s="343"/>
      <c r="EU70" s="343"/>
      <c r="EV70" s="343"/>
      <c r="EW70" s="343"/>
      <c r="EX70" s="343"/>
      <c r="EY70" s="343"/>
      <c r="EZ70" s="343"/>
      <c r="FA70" s="343"/>
      <c r="FB70" s="343"/>
      <c r="FD70" s="342"/>
      <c r="FE70" s="342"/>
      <c r="FF70" s="342"/>
      <c r="FG70" s="342"/>
      <c r="FH70" s="342"/>
      <c r="FI70" s="342"/>
      <c r="FJ70" s="342"/>
      <c r="FK70" s="342"/>
    </row>
    <row r="71" spans="4:167" ht="6" customHeight="1">
      <c r="D71" s="402"/>
      <c r="E71" s="403"/>
      <c r="F71" s="403"/>
      <c r="G71" s="403"/>
      <c r="H71" s="403"/>
      <c r="I71" s="403"/>
      <c r="J71" s="403"/>
      <c r="K71" s="403"/>
      <c r="L71" s="403"/>
      <c r="M71" s="403"/>
      <c r="N71" s="403"/>
      <c r="O71" s="403"/>
      <c r="P71" s="403"/>
      <c r="Q71" s="403"/>
      <c r="R71" s="403"/>
      <c r="S71" s="403"/>
      <c r="T71" s="395"/>
      <c r="U71" s="395"/>
      <c r="V71" s="395"/>
      <c r="W71" s="395"/>
      <c r="X71" s="396"/>
      <c r="Y71" s="353"/>
      <c r="Z71" s="354"/>
      <c r="AA71" s="354"/>
      <c r="AB71" s="354"/>
      <c r="AC71" s="354"/>
      <c r="AD71" s="357"/>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8"/>
      <c r="BC71" s="345"/>
      <c r="BD71" s="345"/>
      <c r="BE71" s="345"/>
      <c r="BF71" s="345"/>
      <c r="BG71" s="345"/>
      <c r="BH71" s="345"/>
      <c r="BI71" s="345"/>
      <c r="BJ71" s="345"/>
      <c r="BK71" s="345"/>
      <c r="BL71" s="345"/>
      <c r="BM71" s="345"/>
      <c r="BN71" s="345"/>
      <c r="BO71" s="345"/>
      <c r="BP71" s="345"/>
      <c r="BQ71" s="345"/>
      <c r="BR71" s="345"/>
      <c r="BS71" s="348"/>
      <c r="BT71" s="348"/>
      <c r="BU71" s="348"/>
      <c r="BV71" s="348"/>
      <c r="BW71" s="348"/>
      <c r="BX71" s="348"/>
      <c r="BY71" s="348"/>
      <c r="BZ71" s="348"/>
      <c r="CA71" s="345"/>
      <c r="CB71" s="345"/>
      <c r="CC71" s="345"/>
      <c r="CD71" s="345"/>
      <c r="CE71" s="345"/>
      <c r="CF71" s="345"/>
      <c r="CG71" s="345"/>
      <c r="CH71" s="345"/>
      <c r="CI71" s="348"/>
      <c r="CJ71" s="348"/>
      <c r="CK71" s="348"/>
      <c r="CL71" s="348"/>
      <c r="CM71" s="348"/>
      <c r="CN71" s="348"/>
      <c r="CO71" s="348"/>
      <c r="CP71" s="348"/>
      <c r="CQ71" s="345"/>
      <c r="CR71" s="345"/>
      <c r="CS71" s="345"/>
      <c r="CT71" s="345"/>
      <c r="CU71" s="345"/>
      <c r="CV71" s="345"/>
      <c r="CW71" s="345"/>
      <c r="CX71" s="345"/>
      <c r="CY71" s="345"/>
      <c r="CZ71" s="345"/>
      <c r="DA71" s="345"/>
      <c r="DB71" s="345"/>
      <c r="DC71" s="345"/>
      <c r="DD71" s="345"/>
      <c r="DE71" s="345"/>
      <c r="DF71" s="345"/>
      <c r="DG71" s="345"/>
      <c r="DH71" s="345"/>
      <c r="DI71" s="345"/>
      <c r="DJ71" s="345"/>
      <c r="DK71" s="345"/>
      <c r="DL71" s="345"/>
      <c r="DM71" s="345"/>
      <c r="DN71" s="345"/>
      <c r="DO71" s="345"/>
      <c r="DP71" s="345"/>
      <c r="DQ71" s="345"/>
      <c r="DR71" s="345"/>
      <c r="DS71" s="345"/>
      <c r="DT71" s="345"/>
      <c r="DU71" s="345"/>
      <c r="DV71" s="345"/>
      <c r="DW71" s="345"/>
      <c r="DX71" s="345"/>
      <c r="DY71" s="345"/>
      <c r="DZ71" s="345"/>
      <c r="EA71" s="345"/>
      <c r="EB71" s="345"/>
      <c r="EC71" s="345"/>
      <c r="ED71" s="345"/>
      <c r="EE71" s="345"/>
      <c r="EF71" s="345"/>
      <c r="EG71" s="345"/>
      <c r="EH71" s="345"/>
      <c r="EI71" s="345"/>
      <c r="EJ71" s="345"/>
      <c r="EK71" s="345"/>
      <c r="EL71" s="345"/>
      <c r="EM71" s="343"/>
      <c r="EN71" s="343"/>
      <c r="EO71" s="343"/>
      <c r="EP71" s="343"/>
      <c r="EQ71" s="343"/>
      <c r="ER71" s="343"/>
      <c r="ES71" s="343"/>
      <c r="ET71" s="343"/>
      <c r="EU71" s="343"/>
      <c r="EV71" s="343"/>
      <c r="EW71" s="343"/>
      <c r="EX71" s="343"/>
      <c r="EY71" s="343"/>
      <c r="EZ71" s="343"/>
      <c r="FA71" s="343"/>
      <c r="FB71" s="343"/>
      <c r="FD71" s="345"/>
      <c r="FE71" s="345"/>
      <c r="FF71" s="345"/>
      <c r="FG71" s="345"/>
      <c r="FH71" s="345"/>
      <c r="FI71" s="345"/>
      <c r="FJ71" s="345"/>
      <c r="FK71" s="345"/>
    </row>
    <row r="72" spans="4:167" ht="6" customHeight="1">
      <c r="D72" s="343" t="s">
        <v>259</v>
      </c>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4">
        <f>SUM(AE48:AL71)</f>
        <v>0</v>
      </c>
      <c r="AF72" s="344"/>
      <c r="AG72" s="344"/>
      <c r="AH72" s="344"/>
      <c r="AI72" s="344"/>
      <c r="AJ72" s="344"/>
      <c r="AK72" s="344"/>
      <c r="AL72" s="344"/>
      <c r="AM72" s="344">
        <f>SUM(AM48:AT71)</f>
        <v>0</v>
      </c>
      <c r="AN72" s="344"/>
      <c r="AO72" s="344"/>
      <c r="AP72" s="344"/>
      <c r="AQ72" s="344"/>
      <c r="AR72" s="344"/>
      <c r="AS72" s="344"/>
      <c r="AT72" s="344"/>
      <c r="AU72" s="344">
        <f t="shared" ref="AU72" si="0">SUM(AU48:BB71)</f>
        <v>0</v>
      </c>
      <c r="AV72" s="344"/>
      <c r="AW72" s="344"/>
      <c r="AX72" s="344"/>
      <c r="AY72" s="344"/>
      <c r="AZ72" s="344"/>
      <c r="BA72" s="344"/>
      <c r="BB72" s="344"/>
      <c r="BC72" s="344">
        <f t="shared" ref="BC72" si="1">SUM(BC48:BJ71)</f>
        <v>0</v>
      </c>
      <c r="BD72" s="344"/>
      <c r="BE72" s="344"/>
      <c r="BF72" s="344"/>
      <c r="BG72" s="344"/>
      <c r="BH72" s="344"/>
      <c r="BI72" s="344"/>
      <c r="BJ72" s="344"/>
      <c r="BK72" s="344">
        <f t="shared" ref="BK72" si="2">SUM(BK48:BR71)</f>
        <v>0</v>
      </c>
      <c r="BL72" s="344"/>
      <c r="BM72" s="344"/>
      <c r="BN72" s="344"/>
      <c r="BO72" s="344"/>
      <c r="BP72" s="344"/>
      <c r="BQ72" s="344"/>
      <c r="BR72" s="344"/>
      <c r="BS72" s="344">
        <f t="shared" ref="BS72" si="3">SUM(BS48:BZ71)</f>
        <v>0</v>
      </c>
      <c r="BT72" s="344"/>
      <c r="BU72" s="344"/>
      <c r="BV72" s="344"/>
      <c r="BW72" s="344"/>
      <c r="BX72" s="344"/>
      <c r="BY72" s="344"/>
      <c r="BZ72" s="344"/>
      <c r="CA72" s="344">
        <f t="shared" ref="CA72" si="4">SUM(CA48:CH71)</f>
        <v>0</v>
      </c>
      <c r="CB72" s="344"/>
      <c r="CC72" s="344"/>
      <c r="CD72" s="344"/>
      <c r="CE72" s="344"/>
      <c r="CF72" s="344"/>
      <c r="CG72" s="344"/>
      <c r="CH72" s="344"/>
      <c r="CI72" s="344">
        <f t="shared" ref="CI72" si="5">SUM(CI48:CP71)</f>
        <v>0</v>
      </c>
      <c r="CJ72" s="344"/>
      <c r="CK72" s="344"/>
      <c r="CL72" s="344"/>
      <c r="CM72" s="344"/>
      <c r="CN72" s="344"/>
      <c r="CO72" s="344"/>
      <c r="CP72" s="344"/>
      <c r="CQ72" s="344">
        <f t="shared" ref="CQ72" si="6">SUM(CQ48:CX71)</f>
        <v>0</v>
      </c>
      <c r="CR72" s="344"/>
      <c r="CS72" s="344"/>
      <c r="CT72" s="344"/>
      <c r="CU72" s="344"/>
      <c r="CV72" s="344"/>
      <c r="CW72" s="344"/>
      <c r="CX72" s="344"/>
      <c r="CY72" s="344">
        <f t="shared" ref="CY72" si="7">SUM(CY48:DF71)</f>
        <v>0</v>
      </c>
      <c r="CZ72" s="344"/>
      <c r="DA72" s="344"/>
      <c r="DB72" s="344"/>
      <c r="DC72" s="344"/>
      <c r="DD72" s="344"/>
      <c r="DE72" s="344"/>
      <c r="DF72" s="344"/>
      <c r="DG72" s="344">
        <f t="shared" ref="DG72" si="8">SUM(DG48:DN71)</f>
        <v>0</v>
      </c>
      <c r="DH72" s="344"/>
      <c r="DI72" s="344"/>
      <c r="DJ72" s="344"/>
      <c r="DK72" s="344"/>
      <c r="DL72" s="344"/>
      <c r="DM72" s="344"/>
      <c r="DN72" s="344"/>
      <c r="DO72" s="344">
        <f t="shared" ref="DO72" si="9">SUM(DO48:DV71)</f>
        <v>0</v>
      </c>
      <c r="DP72" s="344"/>
      <c r="DQ72" s="344"/>
      <c r="DR72" s="344"/>
      <c r="DS72" s="344"/>
      <c r="DT72" s="344"/>
      <c r="DU72" s="344"/>
      <c r="DV72" s="344"/>
      <c r="DW72" s="344">
        <f t="shared" ref="DW72" si="10">SUM(DW48:ED71)</f>
        <v>0</v>
      </c>
      <c r="DX72" s="344"/>
      <c r="DY72" s="344"/>
      <c r="DZ72" s="344"/>
      <c r="EA72" s="344"/>
      <c r="EB72" s="344"/>
      <c r="EC72" s="344"/>
      <c r="ED72" s="344"/>
      <c r="EE72" s="344">
        <f t="shared" ref="EE72" si="11">SUM(EE48:EL71)</f>
        <v>0</v>
      </c>
      <c r="EF72" s="344"/>
      <c r="EG72" s="344"/>
      <c r="EH72" s="344"/>
      <c r="EI72" s="344"/>
      <c r="EJ72" s="344"/>
      <c r="EK72" s="344"/>
      <c r="EL72" s="344"/>
      <c r="EM72" s="343">
        <f>SUM(AE72:EL77)</f>
        <v>0</v>
      </c>
      <c r="EN72" s="343"/>
      <c r="EO72" s="343"/>
      <c r="EP72" s="343"/>
      <c r="EQ72" s="343"/>
      <c r="ER72" s="343"/>
      <c r="ES72" s="343"/>
      <c r="ET72" s="343"/>
      <c r="EU72" s="343"/>
      <c r="EV72" s="343"/>
      <c r="EW72" s="343"/>
      <c r="EX72" s="343"/>
      <c r="EY72" s="343"/>
      <c r="EZ72" s="343"/>
      <c r="FA72" s="343"/>
      <c r="FB72" s="343"/>
      <c r="FD72" s="333" t="s">
        <v>260</v>
      </c>
      <c r="FE72" s="334"/>
      <c r="FF72" s="334"/>
      <c r="FG72" s="334"/>
      <c r="FH72" s="334"/>
      <c r="FI72" s="334"/>
      <c r="FJ72" s="334"/>
      <c r="FK72" s="335"/>
    </row>
    <row r="73" spans="4:167" ht="6" customHeight="1">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344"/>
      <c r="CA73" s="344"/>
      <c r="CB73" s="344"/>
      <c r="CC73" s="344"/>
      <c r="CD73" s="344"/>
      <c r="CE73" s="344"/>
      <c r="CF73" s="344"/>
      <c r="CG73" s="344"/>
      <c r="CH73" s="344"/>
      <c r="CI73" s="344"/>
      <c r="CJ73" s="344"/>
      <c r="CK73" s="344"/>
      <c r="CL73" s="344"/>
      <c r="CM73" s="344"/>
      <c r="CN73" s="344"/>
      <c r="CO73" s="344"/>
      <c r="CP73" s="344"/>
      <c r="CQ73" s="344"/>
      <c r="CR73" s="344"/>
      <c r="CS73" s="344"/>
      <c r="CT73" s="344"/>
      <c r="CU73" s="344"/>
      <c r="CV73" s="344"/>
      <c r="CW73" s="344"/>
      <c r="CX73" s="344"/>
      <c r="CY73" s="344"/>
      <c r="CZ73" s="344"/>
      <c r="DA73" s="344"/>
      <c r="DB73" s="344"/>
      <c r="DC73" s="344"/>
      <c r="DD73" s="344"/>
      <c r="DE73" s="344"/>
      <c r="DF73" s="344"/>
      <c r="DG73" s="344"/>
      <c r="DH73" s="344"/>
      <c r="DI73" s="344"/>
      <c r="DJ73" s="344"/>
      <c r="DK73" s="344"/>
      <c r="DL73" s="344"/>
      <c r="DM73" s="344"/>
      <c r="DN73" s="344"/>
      <c r="DO73" s="344"/>
      <c r="DP73" s="344"/>
      <c r="DQ73" s="344"/>
      <c r="DR73" s="344"/>
      <c r="DS73" s="344"/>
      <c r="DT73" s="344"/>
      <c r="DU73" s="344"/>
      <c r="DV73" s="344"/>
      <c r="DW73" s="344"/>
      <c r="DX73" s="344"/>
      <c r="DY73" s="344"/>
      <c r="DZ73" s="344"/>
      <c r="EA73" s="344"/>
      <c r="EB73" s="344"/>
      <c r="EC73" s="344"/>
      <c r="ED73" s="344"/>
      <c r="EE73" s="344"/>
      <c r="EF73" s="344"/>
      <c r="EG73" s="344"/>
      <c r="EH73" s="344"/>
      <c r="EI73" s="344"/>
      <c r="EJ73" s="344"/>
      <c r="EK73" s="344"/>
      <c r="EL73" s="344"/>
      <c r="EM73" s="343"/>
      <c r="EN73" s="343"/>
      <c r="EO73" s="343"/>
      <c r="EP73" s="343"/>
      <c r="EQ73" s="343"/>
      <c r="ER73" s="343"/>
      <c r="ES73" s="343"/>
      <c r="ET73" s="343"/>
      <c r="EU73" s="343"/>
      <c r="EV73" s="343"/>
      <c r="EW73" s="343"/>
      <c r="EX73" s="343"/>
      <c r="EY73" s="343"/>
      <c r="EZ73" s="343"/>
      <c r="FA73" s="343"/>
      <c r="FB73" s="343"/>
      <c r="FD73" s="336"/>
      <c r="FE73" s="337"/>
      <c r="FF73" s="337"/>
      <c r="FG73" s="337"/>
      <c r="FH73" s="337"/>
      <c r="FI73" s="337"/>
      <c r="FJ73" s="337"/>
      <c r="FK73" s="338"/>
    </row>
    <row r="74" spans="4:167" ht="6" customHeight="1">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4"/>
      <c r="AF74" s="344"/>
      <c r="AG74" s="344"/>
      <c r="AH74" s="344"/>
      <c r="AI74" s="344"/>
      <c r="AJ74" s="344"/>
      <c r="AK74" s="344"/>
      <c r="AL74" s="344"/>
      <c r="AM74" s="344"/>
      <c r="AN74" s="344"/>
      <c r="AO74" s="344"/>
      <c r="AP74" s="344"/>
      <c r="AQ74" s="344"/>
      <c r="AR74" s="344"/>
      <c r="AS74" s="344"/>
      <c r="AT74" s="344"/>
      <c r="AU74" s="344"/>
      <c r="AV74" s="344"/>
      <c r="AW74" s="344"/>
      <c r="AX74" s="344"/>
      <c r="AY74" s="344"/>
      <c r="AZ74" s="344"/>
      <c r="BA74" s="344"/>
      <c r="BB74" s="344"/>
      <c r="BC74" s="344"/>
      <c r="BD74" s="344"/>
      <c r="BE74" s="344"/>
      <c r="BF74" s="344"/>
      <c r="BG74" s="344"/>
      <c r="BH74" s="344"/>
      <c r="BI74" s="344"/>
      <c r="BJ74" s="344"/>
      <c r="BK74" s="344"/>
      <c r="BL74" s="344"/>
      <c r="BM74" s="344"/>
      <c r="BN74" s="344"/>
      <c r="BO74" s="344"/>
      <c r="BP74" s="344"/>
      <c r="BQ74" s="344"/>
      <c r="BR74" s="344"/>
      <c r="BS74" s="344"/>
      <c r="BT74" s="344"/>
      <c r="BU74" s="344"/>
      <c r="BV74" s="344"/>
      <c r="BW74" s="344"/>
      <c r="BX74" s="344"/>
      <c r="BY74" s="344"/>
      <c r="BZ74" s="344"/>
      <c r="CA74" s="344"/>
      <c r="CB74" s="344"/>
      <c r="CC74" s="344"/>
      <c r="CD74" s="344"/>
      <c r="CE74" s="344"/>
      <c r="CF74" s="344"/>
      <c r="CG74" s="344"/>
      <c r="CH74" s="344"/>
      <c r="CI74" s="344"/>
      <c r="CJ74" s="344"/>
      <c r="CK74" s="344"/>
      <c r="CL74" s="344"/>
      <c r="CM74" s="344"/>
      <c r="CN74" s="344"/>
      <c r="CO74" s="344"/>
      <c r="CP74" s="344"/>
      <c r="CQ74" s="344"/>
      <c r="CR74" s="344"/>
      <c r="CS74" s="344"/>
      <c r="CT74" s="344"/>
      <c r="CU74" s="344"/>
      <c r="CV74" s="344"/>
      <c r="CW74" s="344"/>
      <c r="CX74" s="344"/>
      <c r="CY74" s="344"/>
      <c r="CZ74" s="344"/>
      <c r="DA74" s="344"/>
      <c r="DB74" s="344"/>
      <c r="DC74" s="344"/>
      <c r="DD74" s="344"/>
      <c r="DE74" s="344"/>
      <c r="DF74" s="344"/>
      <c r="DG74" s="344"/>
      <c r="DH74" s="344"/>
      <c r="DI74" s="344"/>
      <c r="DJ74" s="344"/>
      <c r="DK74" s="344"/>
      <c r="DL74" s="344"/>
      <c r="DM74" s="344"/>
      <c r="DN74" s="344"/>
      <c r="DO74" s="344"/>
      <c r="DP74" s="344"/>
      <c r="DQ74" s="344"/>
      <c r="DR74" s="344"/>
      <c r="DS74" s="344"/>
      <c r="DT74" s="344"/>
      <c r="DU74" s="344"/>
      <c r="DV74" s="344"/>
      <c r="DW74" s="344"/>
      <c r="DX74" s="344"/>
      <c r="DY74" s="344"/>
      <c r="DZ74" s="344"/>
      <c r="EA74" s="344"/>
      <c r="EB74" s="344"/>
      <c r="EC74" s="344"/>
      <c r="ED74" s="344"/>
      <c r="EE74" s="344"/>
      <c r="EF74" s="344"/>
      <c r="EG74" s="344"/>
      <c r="EH74" s="344"/>
      <c r="EI74" s="344"/>
      <c r="EJ74" s="344"/>
      <c r="EK74" s="344"/>
      <c r="EL74" s="344"/>
      <c r="EM74" s="343"/>
      <c r="EN74" s="343"/>
      <c r="EO74" s="343"/>
      <c r="EP74" s="343"/>
      <c r="EQ74" s="343"/>
      <c r="ER74" s="343"/>
      <c r="ES74" s="343"/>
      <c r="ET74" s="343"/>
      <c r="EU74" s="343"/>
      <c r="EV74" s="343"/>
      <c r="EW74" s="343"/>
      <c r="EX74" s="343"/>
      <c r="EY74" s="343"/>
      <c r="EZ74" s="343"/>
      <c r="FA74" s="343"/>
      <c r="FB74" s="343"/>
      <c r="FD74" s="336"/>
      <c r="FE74" s="337"/>
      <c r="FF74" s="337"/>
      <c r="FG74" s="337"/>
      <c r="FH74" s="337"/>
      <c r="FI74" s="337"/>
      <c r="FJ74" s="337"/>
      <c r="FK74" s="338"/>
    </row>
    <row r="75" spans="4:167" ht="6" customHeight="1">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4"/>
      <c r="AF75" s="344"/>
      <c r="AG75" s="344"/>
      <c r="AH75" s="344"/>
      <c r="AI75" s="344"/>
      <c r="AJ75" s="344"/>
      <c r="AK75" s="344"/>
      <c r="AL75" s="344"/>
      <c r="AM75" s="344"/>
      <c r="AN75" s="344"/>
      <c r="AO75" s="344"/>
      <c r="AP75" s="344"/>
      <c r="AQ75" s="344"/>
      <c r="AR75" s="344"/>
      <c r="AS75" s="344"/>
      <c r="AT75" s="344"/>
      <c r="AU75" s="344"/>
      <c r="AV75" s="344"/>
      <c r="AW75" s="344"/>
      <c r="AX75" s="344"/>
      <c r="AY75" s="344"/>
      <c r="AZ75" s="344"/>
      <c r="BA75" s="344"/>
      <c r="BB75" s="344"/>
      <c r="BC75" s="344"/>
      <c r="BD75" s="344"/>
      <c r="BE75" s="344"/>
      <c r="BF75" s="344"/>
      <c r="BG75" s="344"/>
      <c r="BH75" s="344"/>
      <c r="BI75" s="344"/>
      <c r="BJ75" s="344"/>
      <c r="BK75" s="344"/>
      <c r="BL75" s="344"/>
      <c r="BM75" s="344"/>
      <c r="BN75" s="344"/>
      <c r="BO75" s="344"/>
      <c r="BP75" s="344"/>
      <c r="BQ75" s="344"/>
      <c r="BR75" s="344"/>
      <c r="BS75" s="344"/>
      <c r="BT75" s="344"/>
      <c r="BU75" s="344"/>
      <c r="BV75" s="344"/>
      <c r="BW75" s="344"/>
      <c r="BX75" s="344"/>
      <c r="BY75" s="344"/>
      <c r="BZ75" s="344"/>
      <c r="CA75" s="344"/>
      <c r="CB75" s="344"/>
      <c r="CC75" s="344"/>
      <c r="CD75" s="344"/>
      <c r="CE75" s="344"/>
      <c r="CF75" s="344"/>
      <c r="CG75" s="344"/>
      <c r="CH75" s="344"/>
      <c r="CI75" s="344"/>
      <c r="CJ75" s="344"/>
      <c r="CK75" s="344"/>
      <c r="CL75" s="344"/>
      <c r="CM75" s="344"/>
      <c r="CN75" s="344"/>
      <c r="CO75" s="344"/>
      <c r="CP75" s="344"/>
      <c r="CQ75" s="344"/>
      <c r="CR75" s="344"/>
      <c r="CS75" s="344"/>
      <c r="CT75" s="344"/>
      <c r="CU75" s="344"/>
      <c r="CV75" s="344"/>
      <c r="CW75" s="344"/>
      <c r="CX75" s="344"/>
      <c r="CY75" s="344"/>
      <c r="CZ75" s="344"/>
      <c r="DA75" s="344"/>
      <c r="DB75" s="344"/>
      <c r="DC75" s="344"/>
      <c r="DD75" s="344"/>
      <c r="DE75" s="344"/>
      <c r="DF75" s="344"/>
      <c r="DG75" s="344"/>
      <c r="DH75" s="344"/>
      <c r="DI75" s="344"/>
      <c r="DJ75" s="344"/>
      <c r="DK75" s="344"/>
      <c r="DL75" s="344"/>
      <c r="DM75" s="344"/>
      <c r="DN75" s="344"/>
      <c r="DO75" s="344"/>
      <c r="DP75" s="344"/>
      <c r="DQ75" s="344"/>
      <c r="DR75" s="344"/>
      <c r="DS75" s="344"/>
      <c r="DT75" s="344"/>
      <c r="DU75" s="344"/>
      <c r="DV75" s="344"/>
      <c r="DW75" s="344"/>
      <c r="DX75" s="344"/>
      <c r="DY75" s="344"/>
      <c r="DZ75" s="344"/>
      <c r="EA75" s="344"/>
      <c r="EB75" s="344"/>
      <c r="EC75" s="344"/>
      <c r="ED75" s="344"/>
      <c r="EE75" s="344"/>
      <c r="EF75" s="344"/>
      <c r="EG75" s="344"/>
      <c r="EH75" s="344"/>
      <c r="EI75" s="344"/>
      <c r="EJ75" s="344"/>
      <c r="EK75" s="344"/>
      <c r="EL75" s="344"/>
      <c r="EM75" s="343"/>
      <c r="EN75" s="343"/>
      <c r="EO75" s="343"/>
      <c r="EP75" s="343"/>
      <c r="EQ75" s="343"/>
      <c r="ER75" s="343"/>
      <c r="ES75" s="343"/>
      <c r="ET75" s="343"/>
      <c r="EU75" s="343"/>
      <c r="EV75" s="343"/>
      <c r="EW75" s="343"/>
      <c r="EX75" s="343"/>
      <c r="EY75" s="343"/>
      <c r="EZ75" s="343"/>
      <c r="FA75" s="343"/>
      <c r="FB75" s="343"/>
      <c r="FD75" s="336"/>
      <c r="FE75" s="337"/>
      <c r="FF75" s="337"/>
      <c r="FG75" s="337"/>
      <c r="FH75" s="337"/>
      <c r="FI75" s="337"/>
      <c r="FJ75" s="337"/>
      <c r="FK75" s="338"/>
    </row>
    <row r="76" spans="4:167" ht="6" customHeight="1">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4"/>
      <c r="AF76" s="344"/>
      <c r="AG76" s="344"/>
      <c r="AH76" s="344"/>
      <c r="AI76" s="344"/>
      <c r="AJ76" s="344"/>
      <c r="AK76" s="344"/>
      <c r="AL76" s="344"/>
      <c r="AM76" s="344"/>
      <c r="AN76" s="344"/>
      <c r="AO76" s="344"/>
      <c r="AP76" s="344"/>
      <c r="AQ76" s="344"/>
      <c r="AR76" s="344"/>
      <c r="AS76" s="344"/>
      <c r="AT76" s="344"/>
      <c r="AU76" s="344"/>
      <c r="AV76" s="344"/>
      <c r="AW76" s="344"/>
      <c r="AX76" s="344"/>
      <c r="AY76" s="344"/>
      <c r="AZ76" s="344"/>
      <c r="BA76" s="344"/>
      <c r="BB76" s="344"/>
      <c r="BC76" s="344"/>
      <c r="BD76" s="344"/>
      <c r="BE76" s="344"/>
      <c r="BF76" s="344"/>
      <c r="BG76" s="344"/>
      <c r="BH76" s="344"/>
      <c r="BI76" s="344"/>
      <c r="BJ76" s="344"/>
      <c r="BK76" s="344"/>
      <c r="BL76" s="344"/>
      <c r="BM76" s="344"/>
      <c r="BN76" s="344"/>
      <c r="BO76" s="344"/>
      <c r="BP76" s="344"/>
      <c r="BQ76" s="344"/>
      <c r="BR76" s="344"/>
      <c r="BS76" s="344"/>
      <c r="BT76" s="344"/>
      <c r="BU76" s="344"/>
      <c r="BV76" s="344"/>
      <c r="BW76" s="344"/>
      <c r="BX76" s="344"/>
      <c r="BY76" s="344"/>
      <c r="BZ76" s="344"/>
      <c r="CA76" s="344"/>
      <c r="CB76" s="344"/>
      <c r="CC76" s="344"/>
      <c r="CD76" s="344"/>
      <c r="CE76" s="344"/>
      <c r="CF76" s="344"/>
      <c r="CG76" s="344"/>
      <c r="CH76" s="344"/>
      <c r="CI76" s="344"/>
      <c r="CJ76" s="344"/>
      <c r="CK76" s="344"/>
      <c r="CL76" s="344"/>
      <c r="CM76" s="344"/>
      <c r="CN76" s="344"/>
      <c r="CO76" s="344"/>
      <c r="CP76" s="344"/>
      <c r="CQ76" s="344"/>
      <c r="CR76" s="344"/>
      <c r="CS76" s="344"/>
      <c r="CT76" s="344"/>
      <c r="CU76" s="344"/>
      <c r="CV76" s="344"/>
      <c r="CW76" s="344"/>
      <c r="CX76" s="344"/>
      <c r="CY76" s="344"/>
      <c r="CZ76" s="344"/>
      <c r="DA76" s="344"/>
      <c r="DB76" s="344"/>
      <c r="DC76" s="344"/>
      <c r="DD76" s="344"/>
      <c r="DE76" s="344"/>
      <c r="DF76" s="344"/>
      <c r="DG76" s="344"/>
      <c r="DH76" s="344"/>
      <c r="DI76" s="344"/>
      <c r="DJ76" s="344"/>
      <c r="DK76" s="344"/>
      <c r="DL76" s="344"/>
      <c r="DM76" s="344"/>
      <c r="DN76" s="344"/>
      <c r="DO76" s="344"/>
      <c r="DP76" s="344"/>
      <c r="DQ76" s="344"/>
      <c r="DR76" s="344"/>
      <c r="DS76" s="344"/>
      <c r="DT76" s="344"/>
      <c r="DU76" s="344"/>
      <c r="DV76" s="344"/>
      <c r="DW76" s="344"/>
      <c r="DX76" s="344"/>
      <c r="DY76" s="344"/>
      <c r="DZ76" s="344"/>
      <c r="EA76" s="344"/>
      <c r="EB76" s="344"/>
      <c r="EC76" s="344"/>
      <c r="ED76" s="344"/>
      <c r="EE76" s="344"/>
      <c r="EF76" s="344"/>
      <c r="EG76" s="344"/>
      <c r="EH76" s="344"/>
      <c r="EI76" s="344"/>
      <c r="EJ76" s="344"/>
      <c r="EK76" s="344"/>
      <c r="EL76" s="344"/>
      <c r="EM76" s="343"/>
      <c r="EN76" s="343"/>
      <c r="EO76" s="343"/>
      <c r="EP76" s="343"/>
      <c r="EQ76" s="343"/>
      <c r="ER76" s="343"/>
      <c r="ES76" s="343"/>
      <c r="ET76" s="343"/>
      <c r="EU76" s="343"/>
      <c r="EV76" s="343"/>
      <c r="EW76" s="343"/>
      <c r="EX76" s="343"/>
      <c r="EY76" s="343"/>
      <c r="EZ76" s="343"/>
      <c r="FA76" s="343"/>
      <c r="FB76" s="343"/>
      <c r="FD76" s="336"/>
      <c r="FE76" s="337"/>
      <c r="FF76" s="337"/>
      <c r="FG76" s="337"/>
      <c r="FH76" s="337"/>
      <c r="FI76" s="337"/>
      <c r="FJ76" s="337"/>
      <c r="FK76" s="338"/>
    </row>
    <row r="77" spans="4:167" ht="6" customHeight="1">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4"/>
      <c r="AF77" s="344"/>
      <c r="AG77" s="344"/>
      <c r="AH77" s="344"/>
      <c r="AI77" s="344"/>
      <c r="AJ77" s="344"/>
      <c r="AK77" s="344"/>
      <c r="AL77" s="344"/>
      <c r="AM77" s="344"/>
      <c r="AN77" s="344"/>
      <c r="AO77" s="344"/>
      <c r="AP77" s="344"/>
      <c r="AQ77" s="344"/>
      <c r="AR77" s="344"/>
      <c r="AS77" s="344"/>
      <c r="AT77" s="344"/>
      <c r="AU77" s="344"/>
      <c r="AV77" s="344"/>
      <c r="AW77" s="344"/>
      <c r="AX77" s="344"/>
      <c r="AY77" s="344"/>
      <c r="AZ77" s="344"/>
      <c r="BA77" s="344"/>
      <c r="BB77" s="344"/>
      <c r="BC77" s="344"/>
      <c r="BD77" s="344"/>
      <c r="BE77" s="344"/>
      <c r="BF77" s="344"/>
      <c r="BG77" s="344"/>
      <c r="BH77" s="344"/>
      <c r="BI77" s="344"/>
      <c r="BJ77" s="344"/>
      <c r="BK77" s="344"/>
      <c r="BL77" s="344"/>
      <c r="BM77" s="344"/>
      <c r="BN77" s="344"/>
      <c r="BO77" s="344"/>
      <c r="BP77" s="344"/>
      <c r="BQ77" s="344"/>
      <c r="BR77" s="344"/>
      <c r="BS77" s="344"/>
      <c r="BT77" s="344"/>
      <c r="BU77" s="344"/>
      <c r="BV77" s="344"/>
      <c r="BW77" s="344"/>
      <c r="BX77" s="344"/>
      <c r="BY77" s="344"/>
      <c r="BZ77" s="344"/>
      <c r="CA77" s="344"/>
      <c r="CB77" s="344"/>
      <c r="CC77" s="344"/>
      <c r="CD77" s="344"/>
      <c r="CE77" s="344"/>
      <c r="CF77" s="344"/>
      <c r="CG77" s="344"/>
      <c r="CH77" s="344"/>
      <c r="CI77" s="344"/>
      <c r="CJ77" s="344"/>
      <c r="CK77" s="344"/>
      <c r="CL77" s="344"/>
      <c r="CM77" s="344"/>
      <c r="CN77" s="344"/>
      <c r="CO77" s="344"/>
      <c r="CP77" s="344"/>
      <c r="CQ77" s="344"/>
      <c r="CR77" s="344"/>
      <c r="CS77" s="344"/>
      <c r="CT77" s="344"/>
      <c r="CU77" s="344"/>
      <c r="CV77" s="344"/>
      <c r="CW77" s="344"/>
      <c r="CX77" s="344"/>
      <c r="CY77" s="344"/>
      <c r="CZ77" s="344"/>
      <c r="DA77" s="344"/>
      <c r="DB77" s="344"/>
      <c r="DC77" s="344"/>
      <c r="DD77" s="344"/>
      <c r="DE77" s="344"/>
      <c r="DF77" s="344"/>
      <c r="DG77" s="344"/>
      <c r="DH77" s="344"/>
      <c r="DI77" s="344"/>
      <c r="DJ77" s="344"/>
      <c r="DK77" s="344"/>
      <c r="DL77" s="344"/>
      <c r="DM77" s="344"/>
      <c r="DN77" s="344"/>
      <c r="DO77" s="344"/>
      <c r="DP77" s="344"/>
      <c r="DQ77" s="344"/>
      <c r="DR77" s="344"/>
      <c r="DS77" s="344"/>
      <c r="DT77" s="344"/>
      <c r="DU77" s="344"/>
      <c r="DV77" s="344"/>
      <c r="DW77" s="344"/>
      <c r="DX77" s="344"/>
      <c r="DY77" s="344"/>
      <c r="DZ77" s="344"/>
      <c r="EA77" s="344"/>
      <c r="EB77" s="344"/>
      <c r="EC77" s="344"/>
      <c r="ED77" s="344"/>
      <c r="EE77" s="344"/>
      <c r="EF77" s="344"/>
      <c r="EG77" s="344"/>
      <c r="EH77" s="344"/>
      <c r="EI77" s="344"/>
      <c r="EJ77" s="344"/>
      <c r="EK77" s="344"/>
      <c r="EL77" s="344"/>
      <c r="EM77" s="343"/>
      <c r="EN77" s="343"/>
      <c r="EO77" s="343"/>
      <c r="EP77" s="343"/>
      <c r="EQ77" s="343"/>
      <c r="ER77" s="343"/>
      <c r="ES77" s="343"/>
      <c r="ET77" s="343"/>
      <c r="EU77" s="343"/>
      <c r="EV77" s="343"/>
      <c r="EW77" s="343"/>
      <c r="EX77" s="343"/>
      <c r="EY77" s="343"/>
      <c r="EZ77" s="343"/>
      <c r="FA77" s="343"/>
      <c r="FB77" s="343"/>
      <c r="FD77" s="339"/>
      <c r="FE77" s="340"/>
      <c r="FF77" s="340"/>
      <c r="FG77" s="340"/>
      <c r="FH77" s="340"/>
      <c r="FI77" s="340"/>
      <c r="FJ77" s="340"/>
      <c r="FK77" s="341"/>
    </row>
    <row r="80" spans="4:167" ht="6" customHeight="1">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row>
    <row r="81" spans="4:115" ht="6" customHeight="1">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row>
    <row r="82" spans="4:115" ht="6" customHeight="1">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row>
    <row r="83" spans="4:115" ht="6" customHeight="1">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row>
    <row r="84" spans="4:115" ht="6" customHeight="1">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row>
    <row r="85" spans="4:115" ht="6" customHeight="1">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385"/>
      <c r="BL85" s="386"/>
      <c r="BM85" s="386"/>
      <c r="BN85" s="386"/>
      <c r="BO85" s="386"/>
      <c r="BP85" s="386"/>
      <c r="BQ85" s="386"/>
      <c r="BR85" s="386"/>
      <c r="BS85" s="386"/>
      <c r="BT85" s="386"/>
      <c r="BU85" s="386"/>
      <c r="BV85" s="386"/>
      <c r="BW85" s="386"/>
      <c r="BX85" s="386"/>
      <c r="BY85" s="386"/>
      <c r="BZ85" s="386"/>
      <c r="CA85" s="386"/>
      <c r="CB85" s="386"/>
      <c r="CC85" s="386"/>
      <c r="CD85" s="386"/>
      <c r="CE85" s="386"/>
      <c r="CF85" s="386"/>
      <c r="CG85" s="386"/>
      <c r="CH85" s="386"/>
      <c r="CI85" s="386"/>
      <c r="CJ85" s="386"/>
      <c r="CK85" s="386"/>
      <c r="CL85" s="386"/>
      <c r="CM85" s="386"/>
      <c r="CN85" s="386"/>
      <c r="CO85" s="386"/>
      <c r="CP85" s="386"/>
      <c r="CQ85" s="386"/>
      <c r="CR85" s="386"/>
      <c r="CS85" s="386"/>
      <c r="CT85" s="386"/>
      <c r="CU85" s="386"/>
      <c r="CV85" s="386"/>
      <c r="CW85" s="386"/>
      <c r="CX85" s="386"/>
      <c r="CY85" s="386"/>
      <c r="CZ85" s="386"/>
      <c r="DA85" s="386"/>
      <c r="DB85" s="386"/>
      <c r="DC85" s="386"/>
      <c r="DD85" s="386"/>
      <c r="DE85" s="386"/>
      <c r="DF85" s="386"/>
      <c r="DG85" s="386"/>
      <c r="DH85" s="386"/>
      <c r="DI85" s="386"/>
      <c r="DJ85" s="386"/>
      <c r="DK85" s="386"/>
    </row>
    <row r="86" spans="4:115" ht="6" customHeight="1">
      <c r="BK86" s="386"/>
      <c r="BL86" s="386"/>
      <c r="BM86" s="386"/>
      <c r="BN86" s="386"/>
      <c r="BO86" s="386"/>
      <c r="BP86" s="386"/>
      <c r="BQ86" s="386"/>
      <c r="BR86" s="386"/>
      <c r="BS86" s="386"/>
      <c r="BT86" s="386"/>
      <c r="BU86" s="386"/>
      <c r="BV86" s="386"/>
      <c r="BW86" s="386"/>
      <c r="BX86" s="386"/>
      <c r="BY86" s="386"/>
      <c r="BZ86" s="386"/>
      <c r="CA86" s="386"/>
      <c r="CB86" s="386"/>
      <c r="CC86" s="386"/>
      <c r="CD86" s="386"/>
      <c r="CE86" s="386"/>
      <c r="CF86" s="386"/>
      <c r="CG86" s="386"/>
      <c r="CH86" s="386"/>
      <c r="CI86" s="386"/>
      <c r="CJ86" s="386"/>
      <c r="CK86" s="386"/>
      <c r="CL86" s="386"/>
      <c r="CM86" s="386"/>
      <c r="CN86" s="386"/>
      <c r="CO86" s="386"/>
      <c r="CP86" s="386"/>
      <c r="CQ86" s="386"/>
      <c r="CR86" s="386"/>
      <c r="CS86" s="386"/>
      <c r="CT86" s="386"/>
      <c r="CU86" s="386"/>
      <c r="CV86" s="386"/>
      <c r="CW86" s="386"/>
      <c r="CX86" s="386"/>
      <c r="CY86" s="386"/>
      <c r="CZ86" s="386"/>
      <c r="DA86" s="386"/>
      <c r="DB86" s="386"/>
      <c r="DC86" s="386"/>
      <c r="DD86" s="386"/>
      <c r="DE86" s="386"/>
      <c r="DF86" s="386"/>
      <c r="DG86" s="386"/>
      <c r="DH86" s="386"/>
      <c r="DI86" s="386"/>
      <c r="DJ86" s="386"/>
      <c r="DK86" s="386"/>
    </row>
    <row r="87" spans="4:115" ht="6" customHeight="1">
      <c r="BK87" s="386"/>
      <c r="BL87" s="386"/>
      <c r="BM87" s="386"/>
      <c r="BN87" s="386"/>
      <c r="BO87" s="386"/>
      <c r="BP87" s="386"/>
      <c r="BQ87" s="386"/>
      <c r="BR87" s="386"/>
      <c r="BS87" s="386"/>
      <c r="BT87" s="386"/>
      <c r="BU87" s="386"/>
      <c r="BV87" s="386"/>
      <c r="BW87" s="386"/>
      <c r="BX87" s="386"/>
      <c r="BY87" s="386"/>
      <c r="BZ87" s="386"/>
      <c r="CA87" s="386"/>
      <c r="CB87" s="386"/>
      <c r="CC87" s="386"/>
      <c r="CD87" s="386"/>
      <c r="CE87" s="386"/>
      <c r="CF87" s="386"/>
      <c r="CG87" s="386"/>
      <c r="CH87" s="386"/>
      <c r="CI87" s="386"/>
      <c r="CJ87" s="386"/>
      <c r="CK87" s="386"/>
      <c r="CL87" s="386"/>
      <c r="CM87" s="386"/>
      <c r="CN87" s="386"/>
      <c r="CO87" s="386"/>
      <c r="CP87" s="386"/>
      <c r="CQ87" s="386"/>
      <c r="CR87" s="386"/>
      <c r="CS87" s="386"/>
      <c r="CT87" s="386"/>
      <c r="CU87" s="386"/>
      <c r="CV87" s="386"/>
      <c r="CW87" s="386"/>
      <c r="CX87" s="386"/>
      <c r="CY87" s="386"/>
      <c r="CZ87" s="386"/>
      <c r="DA87" s="386"/>
      <c r="DB87" s="386"/>
      <c r="DC87" s="386"/>
      <c r="DD87" s="386"/>
      <c r="DE87" s="386"/>
      <c r="DF87" s="386"/>
      <c r="DG87" s="386"/>
      <c r="DH87" s="386"/>
      <c r="DI87" s="386"/>
      <c r="DJ87" s="386"/>
      <c r="DK87" s="386"/>
    </row>
    <row r="88" spans="4:115" ht="6" customHeight="1">
      <c r="BK88" s="386"/>
      <c r="BL88" s="386"/>
      <c r="BM88" s="386"/>
      <c r="BN88" s="386"/>
      <c r="BO88" s="386"/>
      <c r="BP88" s="386"/>
      <c r="BQ88" s="386"/>
      <c r="BR88" s="386"/>
      <c r="BS88" s="386"/>
      <c r="BT88" s="386"/>
      <c r="BU88" s="386"/>
      <c r="BV88" s="386"/>
      <c r="BW88" s="386"/>
      <c r="BX88" s="386"/>
      <c r="BY88" s="386"/>
      <c r="BZ88" s="386"/>
      <c r="CA88" s="386"/>
      <c r="CB88" s="386"/>
      <c r="CC88" s="386"/>
      <c r="CD88" s="386"/>
      <c r="CE88" s="386"/>
      <c r="CF88" s="386"/>
      <c r="CG88" s="386"/>
      <c r="CH88" s="386"/>
      <c r="CI88" s="386"/>
      <c r="CJ88" s="386"/>
      <c r="CK88" s="386"/>
      <c r="CL88" s="386"/>
      <c r="CM88" s="386"/>
      <c r="CN88" s="386"/>
      <c r="CO88" s="386"/>
      <c r="CP88" s="386"/>
      <c r="CQ88" s="386"/>
      <c r="CR88" s="386"/>
      <c r="CS88" s="386"/>
      <c r="CT88" s="386"/>
      <c r="CU88" s="386"/>
      <c r="CV88" s="386"/>
      <c r="CW88" s="386"/>
      <c r="CX88" s="386"/>
      <c r="CY88" s="386"/>
      <c r="CZ88" s="386"/>
      <c r="DA88" s="386"/>
      <c r="DB88" s="386"/>
      <c r="DC88" s="386"/>
      <c r="DD88" s="386"/>
      <c r="DE88" s="386"/>
      <c r="DF88" s="386"/>
      <c r="DG88" s="386"/>
      <c r="DH88" s="386"/>
      <c r="DI88" s="386"/>
      <c r="DJ88" s="386"/>
      <c r="DK88" s="386"/>
    </row>
    <row r="89" spans="4:115" ht="6" customHeight="1">
      <c r="BK89" s="386"/>
      <c r="BL89" s="386"/>
      <c r="BM89" s="386"/>
      <c r="BN89" s="386"/>
      <c r="BO89" s="386"/>
      <c r="BP89" s="386"/>
      <c r="BQ89" s="386"/>
      <c r="BR89" s="386"/>
      <c r="BS89" s="386"/>
      <c r="BT89" s="386"/>
      <c r="BU89" s="386"/>
      <c r="BV89" s="386"/>
      <c r="BW89" s="386"/>
      <c r="BX89" s="386"/>
      <c r="BY89" s="386"/>
      <c r="BZ89" s="386"/>
      <c r="CA89" s="386"/>
      <c r="CB89" s="386"/>
      <c r="CC89" s="386"/>
      <c r="CD89" s="386"/>
      <c r="CE89" s="386"/>
      <c r="CF89" s="386"/>
      <c r="CG89" s="386"/>
      <c r="CH89" s="386"/>
      <c r="CI89" s="386"/>
      <c r="CJ89" s="386"/>
      <c r="CK89" s="386"/>
      <c r="CL89" s="386"/>
      <c r="CM89" s="386"/>
      <c r="CN89" s="386"/>
      <c r="CO89" s="386"/>
      <c r="CP89" s="386"/>
      <c r="CQ89" s="386"/>
      <c r="CR89" s="386"/>
      <c r="CS89" s="386"/>
      <c r="CT89" s="386"/>
      <c r="CU89" s="386"/>
      <c r="CV89" s="386"/>
      <c r="CW89" s="386"/>
      <c r="CX89" s="386"/>
      <c r="CY89" s="386"/>
      <c r="CZ89" s="386"/>
      <c r="DA89" s="386"/>
      <c r="DB89" s="386"/>
      <c r="DC89" s="386"/>
      <c r="DD89" s="386"/>
      <c r="DE89" s="386"/>
      <c r="DF89" s="386"/>
      <c r="DG89" s="386"/>
      <c r="DH89" s="386"/>
      <c r="DI89" s="386"/>
      <c r="DJ89" s="386"/>
      <c r="DK89" s="386"/>
    </row>
    <row r="90" spans="4:115" ht="6" customHeight="1">
      <c r="BK90" s="386"/>
      <c r="BL90" s="386"/>
      <c r="BM90" s="386"/>
      <c r="BN90" s="386"/>
      <c r="BO90" s="386"/>
      <c r="BP90" s="386"/>
      <c r="BQ90" s="386"/>
      <c r="BR90" s="386"/>
      <c r="BS90" s="386"/>
      <c r="BT90" s="386"/>
      <c r="BU90" s="386"/>
      <c r="BV90" s="386"/>
      <c r="BW90" s="386"/>
      <c r="BX90" s="386"/>
      <c r="BY90" s="386"/>
      <c r="BZ90" s="386"/>
      <c r="CA90" s="386"/>
      <c r="CB90" s="386"/>
      <c r="CC90" s="386"/>
      <c r="CD90" s="386"/>
      <c r="CE90" s="386"/>
      <c r="CF90" s="386"/>
      <c r="CG90" s="386"/>
      <c r="CH90" s="386"/>
      <c r="CI90" s="386"/>
      <c r="CJ90" s="386"/>
      <c r="CK90" s="386"/>
      <c r="CL90" s="386"/>
      <c r="CM90" s="386"/>
      <c r="CN90" s="386"/>
      <c r="CO90" s="386"/>
      <c r="CP90" s="386"/>
      <c r="CQ90" s="386"/>
      <c r="CR90" s="386"/>
      <c r="CS90" s="386"/>
      <c r="CT90" s="386"/>
      <c r="CU90" s="386"/>
      <c r="CV90" s="386"/>
      <c r="CW90" s="386"/>
      <c r="CX90" s="386"/>
      <c r="CY90" s="386"/>
      <c r="CZ90" s="386"/>
      <c r="DA90" s="386"/>
      <c r="DB90" s="386"/>
      <c r="DC90" s="386"/>
      <c r="DD90" s="386"/>
      <c r="DE90" s="386"/>
      <c r="DF90" s="386"/>
      <c r="DG90" s="386"/>
      <c r="DH90" s="386"/>
      <c r="DI90" s="386"/>
      <c r="DJ90" s="386"/>
      <c r="DK90" s="386"/>
    </row>
    <row r="91" spans="4:115" ht="6" customHeight="1">
      <c r="BK91" s="386"/>
      <c r="BL91" s="386"/>
      <c r="BM91" s="386"/>
      <c r="BN91" s="386"/>
      <c r="BO91" s="386"/>
      <c r="BP91" s="386"/>
      <c r="BQ91" s="386"/>
      <c r="BR91" s="386"/>
      <c r="BS91" s="386"/>
      <c r="BT91" s="386"/>
      <c r="BU91" s="386"/>
      <c r="BV91" s="386"/>
      <c r="BW91" s="386"/>
      <c r="BX91" s="386"/>
      <c r="BY91" s="386"/>
      <c r="BZ91" s="386"/>
      <c r="CA91" s="386"/>
      <c r="CB91" s="386"/>
      <c r="CC91" s="386"/>
      <c r="CD91" s="386"/>
      <c r="CE91" s="386"/>
      <c r="CF91" s="386"/>
      <c r="CG91" s="386"/>
      <c r="CH91" s="386"/>
      <c r="CI91" s="386"/>
      <c r="CJ91" s="386"/>
      <c r="CK91" s="386"/>
      <c r="CL91" s="386"/>
      <c r="CM91" s="386"/>
      <c r="CN91" s="386"/>
      <c r="CO91" s="386"/>
      <c r="CP91" s="386"/>
      <c r="CQ91" s="386"/>
      <c r="CR91" s="386"/>
      <c r="CS91" s="386"/>
      <c r="CT91" s="386"/>
      <c r="CU91" s="386"/>
      <c r="CV91" s="386"/>
      <c r="CW91" s="386"/>
      <c r="CX91" s="386"/>
      <c r="CY91" s="386"/>
      <c r="CZ91" s="386"/>
      <c r="DA91" s="386"/>
      <c r="DB91" s="386"/>
      <c r="DC91" s="386"/>
      <c r="DD91" s="386"/>
      <c r="DE91" s="386"/>
      <c r="DF91" s="386"/>
      <c r="DG91" s="386"/>
      <c r="DH91" s="386"/>
      <c r="DI91" s="386"/>
      <c r="DJ91" s="386"/>
      <c r="DK91" s="386"/>
    </row>
    <row r="92" spans="4:115" ht="6" customHeight="1">
      <c r="BK92" s="386"/>
      <c r="BL92" s="386"/>
      <c r="BM92" s="386"/>
      <c r="BN92" s="386"/>
      <c r="BO92" s="386"/>
      <c r="BP92" s="386"/>
      <c r="BQ92" s="386"/>
      <c r="BR92" s="386"/>
      <c r="BS92" s="386"/>
      <c r="BT92" s="386"/>
      <c r="BU92" s="386"/>
      <c r="BV92" s="386"/>
      <c r="BW92" s="386"/>
      <c r="BX92" s="386"/>
      <c r="BY92" s="386"/>
      <c r="BZ92" s="386"/>
      <c r="CA92" s="386"/>
      <c r="CB92" s="386"/>
      <c r="CC92" s="386"/>
      <c r="CD92" s="386"/>
      <c r="CE92" s="386"/>
      <c r="CF92" s="386"/>
      <c r="CG92" s="386"/>
      <c r="CH92" s="386"/>
      <c r="CI92" s="386"/>
      <c r="CJ92" s="386"/>
      <c r="CK92" s="386"/>
      <c r="CL92" s="386"/>
      <c r="CM92" s="386"/>
      <c r="CN92" s="386"/>
      <c r="CO92" s="386"/>
      <c r="CP92" s="386"/>
      <c r="CQ92" s="386"/>
      <c r="CR92" s="386"/>
      <c r="CS92" s="386"/>
      <c r="CT92" s="386"/>
      <c r="CU92" s="386"/>
      <c r="CV92" s="386"/>
      <c r="CW92" s="386"/>
      <c r="CX92" s="386"/>
      <c r="CY92" s="386"/>
      <c r="CZ92" s="386"/>
      <c r="DA92" s="386"/>
      <c r="DB92" s="386"/>
      <c r="DC92" s="386"/>
      <c r="DD92" s="386"/>
      <c r="DE92" s="386"/>
      <c r="DF92" s="386"/>
      <c r="DG92" s="386"/>
      <c r="DH92" s="386"/>
      <c r="DI92" s="386"/>
      <c r="DJ92" s="386"/>
      <c r="DK92" s="386"/>
    </row>
  </sheetData>
  <mergeCells count="150">
    <mergeCell ref="D34:N39"/>
    <mergeCell ref="O34:AI39"/>
    <mergeCell ref="AJ34:AT39"/>
    <mergeCell ref="AU34:BS39"/>
    <mergeCell ref="BT34:CD39"/>
    <mergeCell ref="CE34:DC39"/>
    <mergeCell ref="Y48:AA53"/>
    <mergeCell ref="AB48:AD53"/>
    <mergeCell ref="AE60:AL65"/>
    <mergeCell ref="AM60:AT65"/>
    <mergeCell ref="AU60:BB65"/>
    <mergeCell ref="BS54:BZ59"/>
    <mergeCell ref="BC54:BJ59"/>
    <mergeCell ref="Y54:AA59"/>
    <mergeCell ref="BK54:BR59"/>
    <mergeCell ref="AU48:BB53"/>
    <mergeCell ref="BC48:BJ53"/>
    <mergeCell ref="BC60:BJ65"/>
    <mergeCell ref="CA54:CH59"/>
    <mergeCell ref="CI54:CP59"/>
    <mergeCell ref="CA60:CH65"/>
    <mergeCell ref="T63:X65"/>
    <mergeCell ref="D48:S50"/>
    <mergeCell ref="D51:S53"/>
    <mergeCell ref="D42:X47"/>
    <mergeCell ref="Y42:AD47"/>
    <mergeCell ref="AE42:AL47"/>
    <mergeCell ref="AM42:AT47"/>
    <mergeCell ref="AU42:BB47"/>
    <mergeCell ref="BC42:BJ47"/>
    <mergeCell ref="CY48:DF53"/>
    <mergeCell ref="DG48:DN53"/>
    <mergeCell ref="BK85:DK92"/>
    <mergeCell ref="T66:X68"/>
    <mergeCell ref="T69:X71"/>
    <mergeCell ref="D54:S56"/>
    <mergeCell ref="D57:S59"/>
    <mergeCell ref="D60:S62"/>
    <mergeCell ref="D63:S65"/>
    <mergeCell ref="D66:S68"/>
    <mergeCell ref="D69:S71"/>
    <mergeCell ref="T48:X50"/>
    <mergeCell ref="T51:X53"/>
    <mergeCell ref="T54:X56"/>
    <mergeCell ref="T57:X59"/>
    <mergeCell ref="T60:X62"/>
    <mergeCell ref="Y60:AA65"/>
    <mergeCell ref="AB60:AD65"/>
    <mergeCell ref="D8:FJ13"/>
    <mergeCell ref="E15:J17"/>
    <mergeCell ref="K15:Q17"/>
    <mergeCell ref="R15:T17"/>
    <mergeCell ref="U15:AA17"/>
    <mergeCell ref="AB15:AD17"/>
    <mergeCell ref="AE15:AK17"/>
    <mergeCell ref="AL15:AR17"/>
    <mergeCell ref="AS15:AW17"/>
    <mergeCell ref="AX15:BE17"/>
    <mergeCell ref="EV29:EZ30"/>
    <mergeCell ref="BF15:BH17"/>
    <mergeCell ref="BI15:BO17"/>
    <mergeCell ref="BP15:BR17"/>
    <mergeCell ref="BS15:BY17"/>
    <mergeCell ref="BZ15:FI17"/>
    <mergeCell ref="CY19:EZ21"/>
    <mergeCell ref="CY23:EC24"/>
    <mergeCell ref="EE42:EL47"/>
    <mergeCell ref="BK42:BR47"/>
    <mergeCell ref="BS42:BZ47"/>
    <mergeCell ref="CY26:DE27"/>
    <mergeCell ref="DF26:EU27"/>
    <mergeCell ref="CY29:DE30"/>
    <mergeCell ref="DF29:EU30"/>
    <mergeCell ref="CA42:CH47"/>
    <mergeCell ref="CI42:CP47"/>
    <mergeCell ref="CQ42:CX47"/>
    <mergeCell ref="CY42:DF47"/>
    <mergeCell ref="FD42:FK47"/>
    <mergeCell ref="EM42:FB47"/>
    <mergeCell ref="FD66:FK71"/>
    <mergeCell ref="AM66:AT71"/>
    <mergeCell ref="AU66:BB71"/>
    <mergeCell ref="BC66:BJ71"/>
    <mergeCell ref="BK66:BR71"/>
    <mergeCell ref="BS66:BZ71"/>
    <mergeCell ref="CA66:CH71"/>
    <mergeCell ref="FD48:FK53"/>
    <mergeCell ref="EM48:FB68"/>
    <mergeCell ref="FD54:FK59"/>
    <mergeCell ref="Y66:AA71"/>
    <mergeCell ref="AB66:AD71"/>
    <mergeCell ref="AE66:AL71"/>
    <mergeCell ref="DW54:ED59"/>
    <mergeCell ref="AB54:AD59"/>
    <mergeCell ref="AE54:AL59"/>
    <mergeCell ref="AM54:AT59"/>
    <mergeCell ref="AU54:BB59"/>
    <mergeCell ref="AE48:AL53"/>
    <mergeCell ref="AM48:AT53"/>
    <mergeCell ref="BK48:BR53"/>
    <mergeCell ref="BS48:BZ53"/>
    <mergeCell ref="BK60:BR65"/>
    <mergeCell ref="BS60:BZ65"/>
    <mergeCell ref="CQ48:CX53"/>
    <mergeCell ref="DO72:DV77"/>
    <mergeCell ref="DW42:ED47"/>
    <mergeCell ref="DW48:ED53"/>
    <mergeCell ref="EE66:EL71"/>
    <mergeCell ref="EE72:EL77"/>
    <mergeCell ref="CI66:CP71"/>
    <mergeCell ref="CQ66:CX71"/>
    <mergeCell ref="CY66:DF71"/>
    <mergeCell ref="DG66:DN71"/>
    <mergeCell ref="CQ72:CX77"/>
    <mergeCell ref="CY72:DF77"/>
    <mergeCell ref="DG72:DN77"/>
    <mergeCell ref="DO42:DV47"/>
    <mergeCell ref="DG42:DN47"/>
    <mergeCell ref="DW60:ED65"/>
    <mergeCell ref="DW66:ED71"/>
    <mergeCell ref="DW72:ED77"/>
    <mergeCell ref="CY54:DF59"/>
    <mergeCell ref="DG54:DN59"/>
    <mergeCell ref="EE48:EL53"/>
    <mergeCell ref="EE54:EL59"/>
    <mergeCell ref="EE60:EL65"/>
    <mergeCell ref="FD72:FK77"/>
    <mergeCell ref="CA48:CH53"/>
    <mergeCell ref="D72:AD77"/>
    <mergeCell ref="AE72:AL77"/>
    <mergeCell ref="AM72:AT77"/>
    <mergeCell ref="AU72:BB77"/>
    <mergeCell ref="BC72:BJ77"/>
    <mergeCell ref="BK72:BR77"/>
    <mergeCell ref="BS72:BZ77"/>
    <mergeCell ref="CA72:CH77"/>
    <mergeCell ref="CI72:CP77"/>
    <mergeCell ref="CI48:CP53"/>
    <mergeCell ref="CQ54:CX59"/>
    <mergeCell ref="EM72:FB77"/>
    <mergeCell ref="DO48:DV53"/>
    <mergeCell ref="DO54:DV59"/>
    <mergeCell ref="DO60:DV65"/>
    <mergeCell ref="DO66:DV71"/>
    <mergeCell ref="EM69:FB71"/>
    <mergeCell ref="CY60:DF65"/>
    <mergeCell ref="DG60:DN65"/>
    <mergeCell ref="CI60:CP65"/>
    <mergeCell ref="CQ60:CX65"/>
    <mergeCell ref="FD60:FK65"/>
  </mergeCells>
  <phoneticPr fontId="2"/>
  <dataValidations count="1">
    <dataValidation type="list" allowBlank="1" showInputMessage="1" sqref="CY19:EZ21" xr:uid="{F8723041-5537-40C8-AF57-F401FEE027A9}">
      <formula1>#REF!</formula1>
    </dataValidation>
  </dataValidations>
  <printOptions horizontalCentered="1"/>
  <pageMargins left="0.19685039370078741" right="0.19685039370078741" top="0.98425196850393704" bottom="0.59055118110236227"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E2DF-DC44-4DEF-B28B-ABEC1F93346C}">
  <dimension ref="A1:EH188"/>
  <sheetViews>
    <sheetView tabSelected="1" view="pageBreakPreview" zoomScaleNormal="100" zoomScaleSheetLayoutView="100" workbookViewId="0"/>
  </sheetViews>
  <sheetFormatPr defaultColWidth="1" defaultRowHeight="6.15" customHeight="1"/>
  <cols>
    <col min="15" max="15" width="1" customWidth="1"/>
    <col min="138" max="138" width="1" customWidth="1"/>
  </cols>
  <sheetData>
    <row r="1" spans="1:129" ht="6.15" customHeight="1">
      <c r="AS1" s="21"/>
      <c r="AT1" s="21"/>
      <c r="AU1" s="21"/>
      <c r="CH1" s="21"/>
      <c r="CI1" s="21"/>
      <c r="CJ1" s="21"/>
    </row>
    <row r="2" spans="1:129" ht="6.15" customHeight="1">
      <c r="A2" s="364" t="s">
        <v>86</v>
      </c>
      <c r="B2" s="364"/>
      <c r="C2" s="364"/>
      <c r="D2" s="364"/>
      <c r="E2" s="364"/>
      <c r="F2" s="364"/>
      <c r="G2" s="364"/>
      <c r="H2" s="364"/>
      <c r="I2" s="364"/>
      <c r="J2" s="364"/>
      <c r="K2" s="364"/>
      <c r="AS2" s="21"/>
      <c r="AT2" s="21"/>
      <c r="AU2" s="21"/>
      <c r="CH2" s="21"/>
      <c r="CI2" s="21"/>
      <c r="CJ2" s="21"/>
    </row>
    <row r="3" spans="1:129" ht="6.15" customHeight="1">
      <c r="A3" s="364"/>
      <c r="B3" s="364"/>
      <c r="C3" s="364"/>
      <c r="D3" s="364"/>
      <c r="E3" s="364"/>
      <c r="F3" s="364"/>
      <c r="G3" s="364"/>
      <c r="H3" s="364"/>
      <c r="I3" s="364"/>
      <c r="J3" s="364"/>
      <c r="K3" s="364"/>
      <c r="L3" s="85"/>
      <c r="AS3" s="21"/>
      <c r="AT3" s="21"/>
      <c r="AU3" s="21"/>
    </row>
    <row r="4" spans="1:129" ht="6.15" customHeight="1">
      <c r="A4" s="364"/>
      <c r="B4" s="364"/>
      <c r="C4" s="364"/>
      <c r="D4" s="364"/>
      <c r="E4" s="364"/>
      <c r="F4" s="364"/>
      <c r="G4" s="364"/>
      <c r="H4" s="364"/>
      <c r="I4" s="364"/>
      <c r="J4" s="364"/>
      <c r="K4" s="364"/>
      <c r="L4" s="85"/>
      <c r="M4" s="2"/>
      <c r="N4" s="131"/>
      <c r="AA4" s="202"/>
      <c r="AB4" s="202"/>
      <c r="AC4" s="202"/>
      <c r="AD4" s="202"/>
      <c r="AS4" s="449" t="s">
        <v>87</v>
      </c>
      <c r="AT4" s="450"/>
      <c r="AU4" s="450"/>
      <c r="AV4" s="450"/>
      <c r="AW4" s="450"/>
      <c r="AX4" s="450"/>
      <c r="AY4" s="450"/>
      <c r="AZ4" s="450"/>
      <c r="BA4" s="450"/>
      <c r="BB4" s="450"/>
      <c r="BC4" s="450"/>
      <c r="BD4" s="450"/>
      <c r="BE4" s="450"/>
      <c r="BF4" s="450"/>
      <c r="BG4" s="450"/>
      <c r="BH4" s="450"/>
      <c r="BI4" s="450"/>
      <c r="BJ4" s="450"/>
      <c r="BK4" s="450"/>
      <c r="BL4" s="450"/>
      <c r="BM4" s="450"/>
      <c r="BN4" s="450"/>
      <c r="BO4" s="450"/>
      <c r="BP4" s="450"/>
      <c r="BQ4" s="450"/>
      <c r="BR4" s="450"/>
      <c r="BS4" s="450"/>
      <c r="BT4" s="450"/>
      <c r="BU4" s="450"/>
      <c r="BV4" s="450"/>
      <c r="BW4" s="450" t="s">
        <v>88</v>
      </c>
      <c r="BX4" s="450"/>
      <c r="BY4" s="450"/>
      <c r="BZ4" s="450"/>
      <c r="CA4" s="450"/>
      <c r="CB4" s="450"/>
      <c r="CC4" s="450"/>
      <c r="CD4" s="450"/>
      <c r="CE4" s="450"/>
      <c r="CF4" s="450"/>
      <c r="CG4" s="450"/>
      <c r="CH4" s="450"/>
      <c r="CI4" s="450"/>
      <c r="CJ4" s="450"/>
    </row>
    <row r="5" spans="1:129" ht="6.15" customHeight="1" thickBot="1">
      <c r="D5" s="85"/>
      <c r="E5" s="85"/>
      <c r="F5" s="85"/>
      <c r="G5" s="85"/>
      <c r="H5" s="85"/>
      <c r="I5" s="85"/>
      <c r="J5" s="85"/>
      <c r="K5" s="85"/>
      <c r="L5" s="85"/>
      <c r="M5" s="2"/>
      <c r="N5" s="131"/>
      <c r="AA5" s="202"/>
      <c r="AB5" s="202"/>
      <c r="AC5" s="202"/>
      <c r="AD5" s="202"/>
      <c r="AS5" s="450"/>
      <c r="AT5" s="450"/>
      <c r="AU5" s="450"/>
      <c r="AV5" s="450"/>
      <c r="AW5" s="450"/>
      <c r="AX5" s="450"/>
      <c r="AY5" s="450"/>
      <c r="AZ5" s="450"/>
      <c r="BA5" s="450"/>
      <c r="BB5" s="450"/>
      <c r="BC5" s="450"/>
      <c r="BD5" s="450"/>
      <c r="BE5" s="450"/>
      <c r="BF5" s="450"/>
      <c r="BG5" s="450"/>
      <c r="BH5" s="450"/>
      <c r="BI5" s="450"/>
      <c r="BJ5" s="450"/>
      <c r="BK5" s="450"/>
      <c r="BL5" s="450"/>
      <c r="BM5" s="450"/>
      <c r="BN5" s="450"/>
      <c r="BO5" s="450"/>
      <c r="BP5" s="450"/>
      <c r="BQ5" s="450"/>
      <c r="BR5" s="450"/>
      <c r="BS5" s="450"/>
      <c r="BT5" s="450"/>
      <c r="BU5" s="450"/>
      <c r="BV5" s="450"/>
      <c r="BW5" s="450"/>
      <c r="BX5" s="450"/>
      <c r="BY5" s="450"/>
      <c r="BZ5" s="450"/>
      <c r="CA5" s="450"/>
      <c r="CB5" s="450"/>
      <c r="CC5" s="450"/>
      <c r="CD5" s="450"/>
      <c r="CE5" s="450"/>
      <c r="CF5" s="450"/>
      <c r="CG5" s="450"/>
      <c r="CH5" s="450"/>
      <c r="CI5" s="450"/>
      <c r="CJ5" s="450"/>
    </row>
    <row r="6" spans="1:129" ht="6.15" customHeight="1">
      <c r="D6" s="85"/>
      <c r="E6" s="85"/>
      <c r="F6" s="85"/>
      <c r="G6" s="85"/>
      <c r="H6" s="85"/>
      <c r="I6" s="85"/>
      <c r="J6" s="85"/>
      <c r="K6" s="85"/>
      <c r="L6" s="85"/>
      <c r="M6" s="2"/>
      <c r="N6" s="1"/>
      <c r="AA6" s="202"/>
      <c r="AB6" s="202"/>
      <c r="AC6" s="202"/>
      <c r="AD6" s="202"/>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c r="CI6" s="450"/>
      <c r="CJ6" s="450"/>
      <c r="CM6" s="451" t="s">
        <v>89</v>
      </c>
      <c r="CN6" s="452"/>
      <c r="CO6" s="452"/>
      <c r="CP6" s="453"/>
      <c r="CQ6" s="460" t="s">
        <v>90</v>
      </c>
      <c r="CR6" s="461"/>
      <c r="CS6" s="461"/>
      <c r="CT6" s="464"/>
      <c r="CU6" s="465"/>
      <c r="CV6" s="465"/>
      <c r="CW6" s="465"/>
      <c r="CX6" s="465"/>
      <c r="CY6" s="465"/>
      <c r="CZ6" s="465"/>
      <c r="DA6" s="465"/>
      <c r="DB6" s="465"/>
      <c r="DC6" s="465"/>
      <c r="DD6" s="465"/>
      <c r="DE6" s="465"/>
      <c r="DF6" s="465"/>
      <c r="DG6" s="465"/>
      <c r="DH6" s="465"/>
      <c r="DI6" s="465"/>
      <c r="DJ6" s="465"/>
      <c r="DK6" s="465"/>
      <c r="DL6" s="465"/>
      <c r="DM6" s="465"/>
      <c r="DN6" s="465"/>
      <c r="DO6" s="465"/>
      <c r="DP6" s="428" t="s">
        <v>91</v>
      </c>
      <c r="DQ6" s="428"/>
      <c r="DR6" s="429"/>
      <c r="DS6" s="203"/>
      <c r="DT6" s="204"/>
      <c r="DU6" s="204"/>
      <c r="DV6" s="204"/>
      <c r="DW6" s="204"/>
      <c r="DX6" s="204"/>
      <c r="DY6" s="205"/>
    </row>
    <row r="7" spans="1:129" ht="6.15" customHeight="1">
      <c r="M7" s="2"/>
      <c r="N7" s="1"/>
      <c r="AA7" s="202"/>
      <c r="AB7" s="202"/>
      <c r="AC7" s="202"/>
      <c r="AD7" s="202"/>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450"/>
      <c r="BZ7" s="450"/>
      <c r="CA7" s="450"/>
      <c r="CB7" s="450"/>
      <c r="CC7" s="450"/>
      <c r="CD7" s="450"/>
      <c r="CE7" s="450"/>
      <c r="CF7" s="450"/>
      <c r="CG7" s="450"/>
      <c r="CH7" s="450"/>
      <c r="CI7" s="450"/>
      <c r="CJ7" s="450"/>
      <c r="CM7" s="454"/>
      <c r="CN7" s="455"/>
      <c r="CO7" s="455"/>
      <c r="CP7" s="456"/>
      <c r="CQ7" s="462"/>
      <c r="CR7" s="463"/>
      <c r="CS7" s="463"/>
      <c r="CT7" s="466"/>
      <c r="CU7" s="466"/>
      <c r="CV7" s="466"/>
      <c r="CW7" s="466"/>
      <c r="CX7" s="466"/>
      <c r="CY7" s="466"/>
      <c r="CZ7" s="466"/>
      <c r="DA7" s="466"/>
      <c r="DB7" s="466"/>
      <c r="DC7" s="466"/>
      <c r="DD7" s="466"/>
      <c r="DE7" s="466"/>
      <c r="DF7" s="466"/>
      <c r="DG7" s="466"/>
      <c r="DH7" s="466"/>
      <c r="DI7" s="466"/>
      <c r="DJ7" s="466"/>
      <c r="DK7" s="466"/>
      <c r="DL7" s="466"/>
      <c r="DM7" s="466"/>
      <c r="DN7" s="466"/>
      <c r="DO7" s="466"/>
      <c r="DP7" s="390"/>
      <c r="DQ7" s="390"/>
      <c r="DR7" s="430"/>
      <c r="DS7" s="431" t="s">
        <v>92</v>
      </c>
      <c r="DT7" s="432"/>
      <c r="DU7" s="432"/>
      <c r="DV7" s="432"/>
      <c r="DW7" s="432"/>
      <c r="DX7" s="432"/>
      <c r="DY7" s="433"/>
    </row>
    <row r="8" spans="1:129" ht="6.15" customHeight="1">
      <c r="AS8" s="450"/>
      <c r="AT8" s="450"/>
      <c r="AU8" s="450"/>
      <c r="AV8" s="450"/>
      <c r="AW8" s="450"/>
      <c r="AX8" s="450"/>
      <c r="AY8" s="450"/>
      <c r="AZ8" s="450"/>
      <c r="BA8" s="450"/>
      <c r="BB8" s="450"/>
      <c r="BC8" s="450"/>
      <c r="BD8" s="450"/>
      <c r="BE8" s="450"/>
      <c r="BF8" s="450"/>
      <c r="BG8" s="450"/>
      <c r="BH8" s="450"/>
      <c r="BI8" s="450"/>
      <c r="BJ8" s="450"/>
      <c r="BK8" s="450"/>
      <c r="BL8" s="450"/>
      <c r="BM8" s="450"/>
      <c r="BN8" s="450"/>
      <c r="BO8" s="450"/>
      <c r="BP8" s="450"/>
      <c r="BQ8" s="450"/>
      <c r="BR8" s="450"/>
      <c r="BS8" s="450"/>
      <c r="BT8" s="450"/>
      <c r="BU8" s="450"/>
      <c r="BV8" s="450"/>
      <c r="BW8" s="450"/>
      <c r="BX8" s="450"/>
      <c r="BY8" s="450"/>
      <c r="BZ8" s="450"/>
      <c r="CA8" s="450"/>
      <c r="CB8" s="450"/>
      <c r="CC8" s="450"/>
      <c r="CD8" s="450"/>
      <c r="CE8" s="450"/>
      <c r="CF8" s="450"/>
      <c r="CG8" s="450"/>
      <c r="CH8" s="450"/>
      <c r="CI8" s="450"/>
      <c r="CJ8" s="450"/>
      <c r="CM8" s="454"/>
      <c r="CN8" s="455"/>
      <c r="CO8" s="455"/>
      <c r="CP8" s="456"/>
      <c r="CQ8" s="462"/>
      <c r="CR8" s="463"/>
      <c r="CS8" s="463"/>
      <c r="CT8" s="466"/>
      <c r="CU8" s="466"/>
      <c r="CV8" s="466"/>
      <c r="CW8" s="466"/>
      <c r="CX8" s="466"/>
      <c r="CY8" s="466"/>
      <c r="CZ8" s="466"/>
      <c r="DA8" s="466"/>
      <c r="DB8" s="466"/>
      <c r="DC8" s="466"/>
      <c r="DD8" s="466"/>
      <c r="DE8" s="466"/>
      <c r="DF8" s="466"/>
      <c r="DG8" s="466"/>
      <c r="DH8" s="466"/>
      <c r="DI8" s="466"/>
      <c r="DJ8" s="466"/>
      <c r="DK8" s="466"/>
      <c r="DL8" s="466"/>
      <c r="DM8" s="466"/>
      <c r="DN8" s="466"/>
      <c r="DO8" s="466"/>
      <c r="DP8" s="390"/>
      <c r="DQ8" s="390"/>
      <c r="DR8" s="430"/>
      <c r="DS8" s="431"/>
      <c r="DT8" s="432"/>
      <c r="DU8" s="432"/>
      <c r="DV8" s="432"/>
      <c r="DW8" s="432"/>
      <c r="DX8" s="432"/>
      <c r="DY8" s="433"/>
    </row>
    <row r="9" spans="1:129" ht="6" customHeight="1">
      <c r="A9" s="26"/>
      <c r="B9" s="26"/>
      <c r="C9" s="26"/>
      <c r="D9" s="26"/>
      <c r="E9" s="26"/>
      <c r="F9" s="26"/>
      <c r="G9" s="26"/>
      <c r="H9" s="26"/>
      <c r="I9" s="26"/>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M9" s="454"/>
      <c r="CN9" s="455"/>
      <c r="CO9" s="455"/>
      <c r="CP9" s="456"/>
      <c r="CQ9" s="462"/>
      <c r="CR9" s="463"/>
      <c r="CS9" s="463"/>
      <c r="CT9" s="466"/>
      <c r="CU9" s="466"/>
      <c r="CV9" s="466"/>
      <c r="CW9" s="466"/>
      <c r="CX9" s="466"/>
      <c r="CY9" s="466"/>
      <c r="CZ9" s="466"/>
      <c r="DA9" s="466"/>
      <c r="DB9" s="466"/>
      <c r="DC9" s="466"/>
      <c r="DD9" s="466"/>
      <c r="DE9" s="466"/>
      <c r="DF9" s="466"/>
      <c r="DG9" s="466"/>
      <c r="DH9" s="466"/>
      <c r="DI9" s="466"/>
      <c r="DJ9" s="466"/>
      <c r="DK9" s="466"/>
      <c r="DL9" s="466"/>
      <c r="DM9" s="466"/>
      <c r="DN9" s="466"/>
      <c r="DO9" s="466"/>
      <c r="DP9" s="390"/>
      <c r="DQ9" s="390"/>
      <c r="DR9" s="430"/>
      <c r="DS9" s="31"/>
      <c r="DT9" s="49"/>
      <c r="DU9" s="49"/>
      <c r="DV9" s="49"/>
      <c r="DW9" s="49"/>
      <c r="DX9" s="49"/>
      <c r="DY9" s="32"/>
    </row>
    <row r="10" spans="1:129" ht="6" customHeight="1">
      <c r="A10" s="26"/>
      <c r="B10" s="26"/>
      <c r="C10" s="26"/>
      <c r="D10" s="26"/>
      <c r="E10" s="26"/>
      <c r="F10" s="26"/>
      <c r="G10" s="26"/>
      <c r="H10" s="26"/>
      <c r="I10" s="26"/>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c r="CJ10" s="450"/>
      <c r="CM10" s="454"/>
      <c r="CN10" s="455"/>
      <c r="CO10" s="455"/>
      <c r="CP10" s="456"/>
      <c r="CQ10" s="462"/>
      <c r="CR10" s="463"/>
      <c r="CS10" s="463"/>
      <c r="CT10" s="466"/>
      <c r="CU10" s="466"/>
      <c r="CV10" s="466"/>
      <c r="CW10" s="466"/>
      <c r="CX10" s="466"/>
      <c r="CY10" s="466"/>
      <c r="CZ10" s="466"/>
      <c r="DA10" s="466"/>
      <c r="DB10" s="466"/>
      <c r="DC10" s="466"/>
      <c r="DD10" s="466"/>
      <c r="DE10" s="466"/>
      <c r="DF10" s="466"/>
      <c r="DG10" s="466"/>
      <c r="DH10" s="466"/>
      <c r="DI10" s="466"/>
      <c r="DJ10" s="466"/>
      <c r="DK10" s="466"/>
      <c r="DL10" s="466"/>
      <c r="DM10" s="466"/>
      <c r="DN10" s="466"/>
      <c r="DO10" s="466"/>
      <c r="DP10" s="390"/>
      <c r="DQ10" s="390"/>
      <c r="DR10" s="430"/>
      <c r="DS10" s="431" t="s">
        <v>93</v>
      </c>
      <c r="DT10" s="432"/>
      <c r="DU10" s="432"/>
      <c r="DV10" s="432"/>
      <c r="DW10" s="432"/>
      <c r="DX10" s="432"/>
      <c r="DY10" s="433"/>
    </row>
    <row r="11" spans="1:129" ht="6.15" customHeight="1" thickBot="1">
      <c r="A11" s="26"/>
      <c r="B11" s="26"/>
      <c r="C11" s="26"/>
      <c r="D11" s="26"/>
      <c r="E11" s="26"/>
      <c r="F11" s="26"/>
      <c r="G11" s="26"/>
      <c r="H11" s="26"/>
      <c r="I11" s="26"/>
      <c r="CM11" s="457"/>
      <c r="CN11" s="458"/>
      <c r="CO11" s="458"/>
      <c r="CP11" s="459"/>
      <c r="CQ11" s="462"/>
      <c r="CR11" s="463"/>
      <c r="CS11" s="463"/>
      <c r="CT11" s="466"/>
      <c r="CU11" s="466"/>
      <c r="CV11" s="466"/>
      <c r="CW11" s="466"/>
      <c r="CX11" s="466"/>
      <c r="CY11" s="466"/>
      <c r="CZ11" s="466"/>
      <c r="DA11" s="466"/>
      <c r="DB11" s="466"/>
      <c r="DC11" s="466"/>
      <c r="DD11" s="466"/>
      <c r="DE11" s="466"/>
      <c r="DF11" s="466"/>
      <c r="DG11" s="466"/>
      <c r="DH11" s="466"/>
      <c r="DI11" s="466"/>
      <c r="DJ11" s="466"/>
      <c r="DK11" s="466"/>
      <c r="DL11" s="466"/>
      <c r="DM11" s="466"/>
      <c r="DN11" s="466"/>
      <c r="DO11" s="466"/>
      <c r="DP11" s="390"/>
      <c r="DQ11" s="390"/>
      <c r="DR11" s="430"/>
      <c r="DS11" s="431"/>
      <c r="DT11" s="432"/>
      <c r="DU11" s="432"/>
      <c r="DV11" s="432"/>
      <c r="DW11" s="432"/>
      <c r="DX11" s="432"/>
      <c r="DY11" s="433"/>
    </row>
    <row r="12" spans="1:129" s="12" customFormat="1" ht="6.15" customHeight="1">
      <c r="A12" s="152"/>
      <c r="B12" s="153"/>
      <c r="C12" s="153"/>
      <c r="D12" s="153"/>
      <c r="E12" s="153"/>
      <c r="F12" s="153"/>
      <c r="G12" s="153"/>
      <c r="H12" s="153"/>
      <c r="I12" s="153"/>
      <c r="J12" s="153"/>
      <c r="K12" s="153"/>
      <c r="L12" s="153"/>
      <c r="M12" s="153"/>
      <c r="N12" s="153"/>
      <c r="O12" s="153"/>
      <c r="P12" s="154"/>
      <c r="Q12" s="434" t="str">
        <f>IF(入力表!C5="","","0820"&amp;"-"&amp;入力表!C5)</f>
        <v/>
      </c>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35"/>
      <c r="AS12" s="155"/>
      <c r="AT12" s="153"/>
      <c r="AU12" s="153"/>
      <c r="AV12" s="153"/>
      <c r="AW12" s="153"/>
      <c r="AX12" s="153"/>
      <c r="AY12" s="153"/>
      <c r="AZ12" s="153"/>
      <c r="BA12" s="153"/>
      <c r="BB12" s="153"/>
      <c r="BC12" s="153"/>
      <c r="BD12" s="153"/>
      <c r="BE12" s="154"/>
      <c r="BF12" s="434" t="str">
        <f>IF(入力表!C6="","",入力表!C6)</f>
        <v/>
      </c>
      <c r="BG12" s="428"/>
      <c r="BH12" s="428"/>
      <c r="BI12" s="428"/>
      <c r="BJ12" s="428"/>
      <c r="BK12" s="428"/>
      <c r="BL12" s="428"/>
      <c r="BM12" s="428"/>
      <c r="BN12" s="428"/>
      <c r="BO12" s="428"/>
      <c r="BP12" s="428"/>
      <c r="BQ12" s="428"/>
      <c r="BR12" s="428"/>
      <c r="BS12" s="428"/>
      <c r="BT12" s="428"/>
      <c r="BU12" s="428"/>
      <c r="BV12" s="428"/>
      <c r="BW12" s="428"/>
      <c r="BX12" s="428"/>
      <c r="BY12" s="428"/>
      <c r="BZ12" s="428"/>
      <c r="CA12" s="428"/>
      <c r="CB12" s="428"/>
      <c r="CC12" s="428"/>
      <c r="CD12" s="428"/>
      <c r="CE12" s="428"/>
      <c r="CF12" s="435"/>
      <c r="CG12" s="155"/>
      <c r="CH12" s="153"/>
      <c r="CI12" s="153"/>
      <c r="CJ12" s="153"/>
      <c r="CK12" s="153"/>
      <c r="CL12" s="153"/>
      <c r="CM12" s="153"/>
      <c r="CN12" s="153"/>
      <c r="CO12" s="153"/>
      <c r="CP12" s="153"/>
      <c r="CQ12" s="153"/>
      <c r="CR12" s="153"/>
      <c r="CS12" s="154"/>
      <c r="CT12" s="440" t="str">
        <f>IF(入力表!C2="","",入力表!C2)</f>
        <v/>
      </c>
      <c r="CU12" s="441"/>
      <c r="CV12" s="441"/>
      <c r="CW12" s="441"/>
      <c r="CX12" s="441"/>
      <c r="CY12" s="441"/>
      <c r="CZ12" s="441"/>
      <c r="DA12" s="441"/>
      <c r="DB12" s="441"/>
      <c r="DC12" s="441"/>
      <c r="DD12" s="441"/>
      <c r="DE12" s="441"/>
      <c r="DF12" s="441"/>
      <c r="DG12" s="441"/>
      <c r="DH12" s="441"/>
      <c r="DI12" s="441"/>
      <c r="DJ12" s="441"/>
      <c r="DK12" s="441"/>
      <c r="DL12" s="441"/>
      <c r="DM12" s="441"/>
      <c r="DN12" s="441"/>
      <c r="DO12" s="441"/>
      <c r="DP12" s="441"/>
      <c r="DQ12" s="441"/>
      <c r="DR12" s="442"/>
      <c r="DS12" s="13"/>
      <c r="DT12" s="14"/>
      <c r="DU12" s="14"/>
      <c r="DV12" s="14"/>
      <c r="DW12" s="14"/>
      <c r="DX12" s="14"/>
      <c r="DY12" s="15"/>
    </row>
    <row r="13" spans="1:129" s="12" customFormat="1" ht="6.15" customHeight="1">
      <c r="A13" s="16"/>
      <c r="B13" s="467" t="s">
        <v>263</v>
      </c>
      <c r="C13" s="467"/>
      <c r="D13" s="467"/>
      <c r="E13" s="467"/>
      <c r="F13" s="467"/>
      <c r="G13" s="467"/>
      <c r="H13" s="467"/>
      <c r="I13" s="467"/>
      <c r="J13" s="467"/>
      <c r="K13" s="467"/>
      <c r="L13" s="467"/>
      <c r="M13" s="467"/>
      <c r="N13" s="467"/>
      <c r="O13" s="467"/>
      <c r="P13" s="17"/>
      <c r="Q13" s="436"/>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1"/>
      <c r="AS13" s="18"/>
      <c r="AT13" s="49"/>
      <c r="AU13" s="49"/>
      <c r="AV13" s="49"/>
      <c r="AW13" s="49"/>
      <c r="AX13" s="49"/>
      <c r="AY13" s="49"/>
      <c r="AZ13" s="49"/>
      <c r="BA13" s="49"/>
      <c r="BB13" s="49"/>
      <c r="BC13" s="49"/>
      <c r="BD13" s="49"/>
      <c r="BE13" s="17"/>
      <c r="BF13" s="436"/>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1"/>
      <c r="CG13" s="18"/>
      <c r="CH13" s="467" t="s">
        <v>94</v>
      </c>
      <c r="CI13" s="467"/>
      <c r="CJ13" s="467"/>
      <c r="CK13" s="467"/>
      <c r="CL13" s="467"/>
      <c r="CM13" s="467"/>
      <c r="CN13" s="467"/>
      <c r="CO13" s="467"/>
      <c r="CP13" s="467"/>
      <c r="CQ13" s="467"/>
      <c r="CR13" s="467"/>
      <c r="CS13" s="17"/>
      <c r="CT13" s="443"/>
      <c r="CU13" s="444"/>
      <c r="CV13" s="444"/>
      <c r="CW13" s="444"/>
      <c r="CX13" s="444"/>
      <c r="CY13" s="444"/>
      <c r="CZ13" s="444"/>
      <c r="DA13" s="444"/>
      <c r="DB13" s="444"/>
      <c r="DC13" s="444"/>
      <c r="DD13" s="444"/>
      <c r="DE13" s="444"/>
      <c r="DF13" s="444"/>
      <c r="DG13" s="444"/>
      <c r="DH13" s="444"/>
      <c r="DI13" s="444"/>
      <c r="DJ13" s="444"/>
      <c r="DK13" s="444"/>
      <c r="DL13" s="444"/>
      <c r="DM13" s="444"/>
      <c r="DN13" s="444"/>
      <c r="DO13" s="444"/>
      <c r="DP13" s="444"/>
      <c r="DQ13" s="444"/>
      <c r="DR13" s="445"/>
      <c r="DS13" s="468"/>
      <c r="DT13" s="388"/>
      <c r="DU13" s="388"/>
      <c r="DV13" s="388"/>
      <c r="DW13" s="388"/>
      <c r="DX13" s="388"/>
      <c r="DY13" s="469"/>
    </row>
    <row r="14" spans="1:129" s="12" customFormat="1" ht="6.15" customHeight="1">
      <c r="A14" s="16"/>
      <c r="B14" s="467"/>
      <c r="C14" s="467"/>
      <c r="D14" s="467"/>
      <c r="E14" s="467"/>
      <c r="F14" s="467"/>
      <c r="G14" s="467"/>
      <c r="H14" s="467"/>
      <c r="I14" s="467"/>
      <c r="J14" s="467"/>
      <c r="K14" s="467"/>
      <c r="L14" s="467"/>
      <c r="M14" s="467"/>
      <c r="N14" s="467"/>
      <c r="O14" s="467"/>
      <c r="P14" s="17"/>
      <c r="Q14" s="436"/>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1"/>
      <c r="AS14" s="33"/>
      <c r="AT14" s="473" t="s">
        <v>95</v>
      </c>
      <c r="AU14" s="473"/>
      <c r="AV14" s="473"/>
      <c r="AW14" s="473"/>
      <c r="AX14" s="473"/>
      <c r="AY14" s="473"/>
      <c r="AZ14" s="473"/>
      <c r="BA14" s="473"/>
      <c r="BB14" s="473"/>
      <c r="BC14" s="473"/>
      <c r="BD14" s="473"/>
      <c r="BE14" s="34"/>
      <c r="BF14" s="436"/>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1"/>
      <c r="CG14" s="18"/>
      <c r="CH14" s="467"/>
      <c r="CI14" s="467"/>
      <c r="CJ14" s="467"/>
      <c r="CK14" s="467"/>
      <c r="CL14" s="467"/>
      <c r="CM14" s="467"/>
      <c r="CN14" s="467"/>
      <c r="CO14" s="467"/>
      <c r="CP14" s="467"/>
      <c r="CQ14" s="467"/>
      <c r="CR14" s="467"/>
      <c r="CS14" s="17"/>
      <c r="CT14" s="443"/>
      <c r="CU14" s="444"/>
      <c r="CV14" s="444"/>
      <c r="CW14" s="444"/>
      <c r="CX14" s="444"/>
      <c r="CY14" s="444"/>
      <c r="CZ14" s="444"/>
      <c r="DA14" s="444"/>
      <c r="DB14" s="444"/>
      <c r="DC14" s="444"/>
      <c r="DD14" s="444"/>
      <c r="DE14" s="444"/>
      <c r="DF14" s="444"/>
      <c r="DG14" s="444"/>
      <c r="DH14" s="444"/>
      <c r="DI14" s="444"/>
      <c r="DJ14" s="444"/>
      <c r="DK14" s="444"/>
      <c r="DL14" s="444"/>
      <c r="DM14" s="444"/>
      <c r="DN14" s="444"/>
      <c r="DO14" s="444"/>
      <c r="DP14" s="444"/>
      <c r="DQ14" s="444"/>
      <c r="DR14" s="445"/>
      <c r="DS14" s="470"/>
      <c r="DT14" s="390"/>
      <c r="DU14" s="390"/>
      <c r="DV14" s="390"/>
      <c r="DW14" s="390"/>
      <c r="DX14" s="390"/>
      <c r="DY14" s="430"/>
    </row>
    <row r="15" spans="1:129" s="12" customFormat="1" ht="6.15" customHeight="1">
      <c r="A15" s="16"/>
      <c r="B15" s="473" t="s">
        <v>96</v>
      </c>
      <c r="C15" s="473"/>
      <c r="D15" s="473"/>
      <c r="E15" s="473"/>
      <c r="F15" s="473"/>
      <c r="G15" s="473"/>
      <c r="H15" s="473"/>
      <c r="I15" s="473"/>
      <c r="J15" s="473"/>
      <c r="K15" s="473"/>
      <c r="L15" s="473"/>
      <c r="M15" s="473"/>
      <c r="N15" s="473"/>
      <c r="O15" s="473"/>
      <c r="P15" s="17"/>
      <c r="Q15" s="436"/>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1"/>
      <c r="AS15" s="33"/>
      <c r="AT15" s="473"/>
      <c r="AU15" s="473"/>
      <c r="AV15" s="473"/>
      <c r="AW15" s="473"/>
      <c r="AX15" s="473"/>
      <c r="AY15" s="473"/>
      <c r="AZ15" s="473"/>
      <c r="BA15" s="473"/>
      <c r="BB15" s="473"/>
      <c r="BC15" s="473"/>
      <c r="BD15" s="473"/>
      <c r="BE15" s="34"/>
      <c r="BF15" s="436"/>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1"/>
      <c r="CG15" s="18"/>
      <c r="CH15" s="473" t="s">
        <v>97</v>
      </c>
      <c r="CI15" s="473"/>
      <c r="CJ15" s="473"/>
      <c r="CK15" s="473"/>
      <c r="CL15" s="473"/>
      <c r="CM15" s="473"/>
      <c r="CN15" s="473"/>
      <c r="CO15" s="473"/>
      <c r="CP15" s="473"/>
      <c r="CQ15" s="473"/>
      <c r="CR15" s="473"/>
      <c r="CS15" s="17"/>
      <c r="CT15" s="443"/>
      <c r="CU15" s="444"/>
      <c r="CV15" s="444"/>
      <c r="CW15" s="444"/>
      <c r="CX15" s="444"/>
      <c r="CY15" s="444"/>
      <c r="CZ15" s="444"/>
      <c r="DA15" s="444"/>
      <c r="DB15" s="444"/>
      <c r="DC15" s="444"/>
      <c r="DD15" s="444"/>
      <c r="DE15" s="444"/>
      <c r="DF15" s="444"/>
      <c r="DG15" s="444"/>
      <c r="DH15" s="444"/>
      <c r="DI15" s="444"/>
      <c r="DJ15" s="444"/>
      <c r="DK15" s="444"/>
      <c r="DL15" s="444"/>
      <c r="DM15" s="444"/>
      <c r="DN15" s="444"/>
      <c r="DO15" s="444"/>
      <c r="DP15" s="444"/>
      <c r="DQ15" s="444"/>
      <c r="DR15" s="445"/>
      <c r="DS15" s="470"/>
      <c r="DT15" s="390"/>
      <c r="DU15" s="390"/>
      <c r="DV15" s="390"/>
      <c r="DW15" s="390"/>
      <c r="DX15" s="390"/>
      <c r="DY15" s="430"/>
    </row>
    <row r="16" spans="1:129" s="12" customFormat="1" ht="6.15" customHeight="1">
      <c r="A16" s="16"/>
      <c r="B16" s="473"/>
      <c r="C16" s="473"/>
      <c r="D16" s="473"/>
      <c r="E16" s="473"/>
      <c r="F16" s="473"/>
      <c r="G16" s="473"/>
      <c r="H16" s="473"/>
      <c r="I16" s="473"/>
      <c r="J16" s="473"/>
      <c r="K16" s="473"/>
      <c r="L16" s="473"/>
      <c r="M16" s="473"/>
      <c r="N16" s="473"/>
      <c r="O16" s="473"/>
      <c r="P16" s="17"/>
      <c r="Q16" s="436"/>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1"/>
      <c r="AS16" s="18"/>
      <c r="AT16" s="49"/>
      <c r="AU16" s="49"/>
      <c r="AV16" s="49"/>
      <c r="AW16" s="49"/>
      <c r="AX16" s="49"/>
      <c r="AY16" s="49"/>
      <c r="AZ16" s="49"/>
      <c r="BA16" s="49"/>
      <c r="BB16" s="49"/>
      <c r="BC16" s="49"/>
      <c r="BD16" s="49"/>
      <c r="BE16" s="17"/>
      <c r="BF16" s="436"/>
      <c r="BG16" s="390"/>
      <c r="BH16" s="390"/>
      <c r="BI16" s="390"/>
      <c r="BJ16" s="390"/>
      <c r="BK16" s="390"/>
      <c r="BL16" s="390"/>
      <c r="BM16" s="390"/>
      <c r="BN16" s="390"/>
      <c r="BO16" s="390"/>
      <c r="BP16" s="390"/>
      <c r="BQ16" s="390"/>
      <c r="BR16" s="390"/>
      <c r="BS16" s="390"/>
      <c r="BT16" s="390"/>
      <c r="BU16" s="390"/>
      <c r="BV16" s="390"/>
      <c r="BW16" s="390"/>
      <c r="BX16" s="390"/>
      <c r="BY16" s="390"/>
      <c r="BZ16" s="390"/>
      <c r="CA16" s="390"/>
      <c r="CB16" s="390"/>
      <c r="CC16" s="390"/>
      <c r="CD16" s="390"/>
      <c r="CE16" s="390"/>
      <c r="CF16" s="391"/>
      <c r="CG16" s="18"/>
      <c r="CH16" s="473"/>
      <c r="CI16" s="473"/>
      <c r="CJ16" s="473"/>
      <c r="CK16" s="473"/>
      <c r="CL16" s="473"/>
      <c r="CM16" s="473"/>
      <c r="CN16" s="473"/>
      <c r="CO16" s="473"/>
      <c r="CP16" s="473"/>
      <c r="CQ16" s="473"/>
      <c r="CR16" s="473"/>
      <c r="CS16" s="17"/>
      <c r="CT16" s="443"/>
      <c r="CU16" s="444"/>
      <c r="CV16" s="444"/>
      <c r="CW16" s="444"/>
      <c r="CX16" s="444"/>
      <c r="CY16" s="444"/>
      <c r="CZ16" s="444"/>
      <c r="DA16" s="444"/>
      <c r="DB16" s="444"/>
      <c r="DC16" s="444"/>
      <c r="DD16" s="444"/>
      <c r="DE16" s="444"/>
      <c r="DF16" s="444"/>
      <c r="DG16" s="444"/>
      <c r="DH16" s="444"/>
      <c r="DI16" s="444"/>
      <c r="DJ16" s="444"/>
      <c r="DK16" s="444"/>
      <c r="DL16" s="444"/>
      <c r="DM16" s="444"/>
      <c r="DN16" s="444"/>
      <c r="DO16" s="444"/>
      <c r="DP16" s="444"/>
      <c r="DQ16" s="444"/>
      <c r="DR16" s="445"/>
      <c r="DS16" s="470"/>
      <c r="DT16" s="390"/>
      <c r="DU16" s="390"/>
      <c r="DV16" s="390"/>
      <c r="DW16" s="390"/>
      <c r="DX16" s="390"/>
      <c r="DY16" s="430"/>
    </row>
    <row r="17" spans="1:129" s="12" customFormat="1" ht="6.15" customHeight="1">
      <c r="A17" s="16"/>
      <c r="B17" s="49"/>
      <c r="C17" s="49"/>
      <c r="D17" s="49"/>
      <c r="E17" s="49"/>
      <c r="F17" s="49"/>
      <c r="G17" s="49"/>
      <c r="H17" s="49"/>
      <c r="I17" s="49"/>
      <c r="J17" s="49"/>
      <c r="K17" s="49"/>
      <c r="L17" s="49"/>
      <c r="M17" s="49"/>
      <c r="N17" s="49"/>
      <c r="O17" s="49"/>
      <c r="P17" s="19"/>
      <c r="Q17" s="437"/>
      <c r="R17" s="438"/>
      <c r="S17" s="438"/>
      <c r="T17" s="438"/>
      <c r="U17" s="438"/>
      <c r="V17" s="438"/>
      <c r="W17" s="438"/>
      <c r="X17" s="438"/>
      <c r="Y17" s="438"/>
      <c r="Z17" s="438"/>
      <c r="AA17" s="438"/>
      <c r="AB17" s="438"/>
      <c r="AC17" s="438"/>
      <c r="AD17" s="438"/>
      <c r="AE17" s="438"/>
      <c r="AF17" s="438"/>
      <c r="AG17" s="438"/>
      <c r="AH17" s="438"/>
      <c r="AI17" s="438"/>
      <c r="AJ17" s="438"/>
      <c r="AK17" s="438"/>
      <c r="AL17" s="438"/>
      <c r="AM17" s="438"/>
      <c r="AN17" s="438"/>
      <c r="AO17" s="438"/>
      <c r="AP17" s="438"/>
      <c r="AQ17" s="438"/>
      <c r="AR17" s="439"/>
      <c r="AS17" s="20"/>
      <c r="AT17" s="195"/>
      <c r="AU17" s="195"/>
      <c r="AV17" s="195"/>
      <c r="AW17" s="195"/>
      <c r="AX17" s="195"/>
      <c r="AY17" s="195"/>
      <c r="AZ17" s="195"/>
      <c r="BA17" s="195"/>
      <c r="BB17" s="195"/>
      <c r="BC17" s="195"/>
      <c r="BD17" s="195"/>
      <c r="BE17" s="19"/>
      <c r="BF17" s="437"/>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438"/>
      <c r="CE17" s="438"/>
      <c r="CF17" s="439"/>
      <c r="CG17" s="18"/>
      <c r="CH17" s="49"/>
      <c r="CI17" s="49"/>
      <c r="CJ17" s="49"/>
      <c r="CK17" s="49"/>
      <c r="CL17" s="49"/>
      <c r="CM17" s="49"/>
      <c r="CN17" s="49"/>
      <c r="CO17" s="49"/>
      <c r="CP17" s="49"/>
      <c r="CQ17" s="49"/>
      <c r="CR17" s="49"/>
      <c r="CS17" s="17"/>
      <c r="CT17" s="446"/>
      <c r="CU17" s="447"/>
      <c r="CV17" s="447"/>
      <c r="CW17" s="447"/>
      <c r="CX17" s="447"/>
      <c r="CY17" s="447"/>
      <c r="CZ17" s="447"/>
      <c r="DA17" s="447"/>
      <c r="DB17" s="447"/>
      <c r="DC17" s="447"/>
      <c r="DD17" s="447"/>
      <c r="DE17" s="447"/>
      <c r="DF17" s="447"/>
      <c r="DG17" s="447"/>
      <c r="DH17" s="447"/>
      <c r="DI17" s="447"/>
      <c r="DJ17" s="447"/>
      <c r="DK17" s="447"/>
      <c r="DL17" s="447"/>
      <c r="DM17" s="447"/>
      <c r="DN17" s="447"/>
      <c r="DO17" s="447"/>
      <c r="DP17" s="447"/>
      <c r="DQ17" s="447"/>
      <c r="DR17" s="448"/>
      <c r="DS17" s="470"/>
      <c r="DT17" s="390"/>
      <c r="DU17" s="390"/>
      <c r="DV17" s="390"/>
      <c r="DW17" s="390"/>
      <c r="DX17" s="390"/>
      <c r="DY17" s="430"/>
    </row>
    <row r="18" spans="1:129" s="12" customFormat="1" ht="6" customHeight="1">
      <c r="A18" s="156"/>
      <c r="B18" s="157"/>
      <c r="C18" s="157"/>
      <c r="D18" s="157"/>
      <c r="E18" s="157"/>
      <c r="F18" s="157"/>
      <c r="G18" s="157"/>
      <c r="H18" s="157"/>
      <c r="I18" s="157"/>
      <c r="J18" s="157"/>
      <c r="K18" s="157"/>
      <c r="L18" s="157"/>
      <c r="M18" s="157"/>
      <c r="N18" s="157"/>
      <c r="O18" s="157"/>
      <c r="P18" s="158"/>
      <c r="Q18" s="474" t="str">
        <f>IF(入力表!C15="","",入力表!C15)</f>
        <v/>
      </c>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89"/>
      <c r="AS18" s="159"/>
      <c r="AT18" s="157"/>
      <c r="AU18" s="157"/>
      <c r="AV18" s="157"/>
      <c r="AW18" s="157"/>
      <c r="AX18" s="157"/>
      <c r="AY18" s="157"/>
      <c r="AZ18" s="157"/>
      <c r="BA18" s="157"/>
      <c r="BB18" s="157"/>
      <c r="BC18" s="157"/>
      <c r="BD18" s="157"/>
      <c r="BE18" s="158"/>
      <c r="BF18" s="474" t="str">
        <f>IF(入力表!C3="","",TEXT(入力表!C3,"ggg"))</f>
        <v/>
      </c>
      <c r="BG18" s="388"/>
      <c r="BH18" s="388"/>
      <c r="BI18" s="388"/>
      <c r="BJ18" s="388"/>
      <c r="BK18" s="478" t="str">
        <f>IF(入力表!C3="","",TEXT(入力表!C3,"e"))</f>
        <v/>
      </c>
      <c r="BL18" s="478"/>
      <c r="BM18" s="478"/>
      <c r="BN18" s="388" t="s">
        <v>98</v>
      </c>
      <c r="BO18" s="388"/>
      <c r="BP18" s="388"/>
      <c r="BQ18" s="388" t="str">
        <f>IF(入力表!C3="","",MONTH(入力表!C3))</f>
        <v/>
      </c>
      <c r="BR18" s="388"/>
      <c r="BS18" s="388"/>
      <c r="BT18" s="388"/>
      <c r="BU18" s="388" t="s">
        <v>99</v>
      </c>
      <c r="BV18" s="388"/>
      <c r="BW18" s="388"/>
      <c r="BX18" s="388" t="str">
        <f>IF(入力表!C3="","",DAY(入力表!C3))</f>
        <v/>
      </c>
      <c r="BY18" s="388"/>
      <c r="BZ18" s="388"/>
      <c r="CA18" s="388"/>
      <c r="CB18" s="388" t="s">
        <v>100</v>
      </c>
      <c r="CC18" s="388"/>
      <c r="CD18" s="388"/>
      <c r="CE18" s="388"/>
      <c r="CF18" s="193"/>
      <c r="CG18" s="192"/>
      <c r="CH18" s="187"/>
      <c r="CI18" s="187"/>
      <c r="CJ18" s="187"/>
      <c r="CK18" s="187"/>
      <c r="CL18" s="187"/>
      <c r="CM18" s="187"/>
      <c r="CN18" s="187"/>
      <c r="CO18" s="187"/>
      <c r="CP18" s="187"/>
      <c r="CQ18" s="187"/>
      <c r="CR18" s="187"/>
      <c r="CS18" s="193"/>
      <c r="CT18" s="474" t="str">
        <f>IF(入力表!C4="","",TEXT(入力表!C4,"ggg"))</f>
        <v/>
      </c>
      <c r="CU18" s="388"/>
      <c r="CV18" s="388"/>
      <c r="CW18" s="388"/>
      <c r="CX18" s="388"/>
      <c r="CY18" s="388" t="str">
        <f>IF(入力表!C4="","",TEXT(入力表!C4,"e"))</f>
        <v/>
      </c>
      <c r="CZ18" s="388"/>
      <c r="DA18" s="388"/>
      <c r="DB18" s="388" t="s">
        <v>98</v>
      </c>
      <c r="DC18" s="388"/>
      <c r="DD18" s="388"/>
      <c r="DE18" s="388" t="str">
        <f>IF(入力表!C4="","",MONTH(入力表!C4))</f>
        <v/>
      </c>
      <c r="DF18" s="388"/>
      <c r="DG18" s="388"/>
      <c r="DH18" s="388"/>
      <c r="DI18" s="388" t="s">
        <v>99</v>
      </c>
      <c r="DJ18" s="388"/>
      <c r="DK18" s="388"/>
      <c r="DL18" s="388" t="str">
        <f>IF(入力表!C4="","",DAY(入力表!C4))</f>
        <v/>
      </c>
      <c r="DM18" s="388"/>
      <c r="DN18" s="388"/>
      <c r="DO18" s="388"/>
      <c r="DP18" s="388" t="s">
        <v>100</v>
      </c>
      <c r="DQ18" s="388"/>
      <c r="DR18" s="469"/>
      <c r="DS18" s="470"/>
      <c r="DT18" s="390"/>
      <c r="DU18" s="390"/>
      <c r="DV18" s="390"/>
      <c r="DW18" s="390"/>
      <c r="DX18" s="390"/>
      <c r="DY18" s="430"/>
    </row>
    <row r="19" spans="1:129" s="12" customFormat="1" ht="6.15" customHeight="1">
      <c r="A19" s="7"/>
      <c r="B19" s="49"/>
      <c r="C19" s="49"/>
      <c r="D19" s="49"/>
      <c r="E19" s="49"/>
      <c r="F19" s="49"/>
      <c r="G19" s="49"/>
      <c r="H19" s="49"/>
      <c r="I19" s="49"/>
      <c r="J19" s="49"/>
      <c r="K19" s="49"/>
      <c r="L19" s="49"/>
      <c r="M19" s="49"/>
      <c r="N19" s="49"/>
      <c r="O19" s="49"/>
      <c r="P19" s="5"/>
      <c r="Q19" s="436"/>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0"/>
      <c r="AO19" s="390"/>
      <c r="AP19" s="390"/>
      <c r="AQ19" s="390"/>
      <c r="AR19" s="391"/>
      <c r="AS19" s="18"/>
      <c r="AT19" s="467" t="s">
        <v>101</v>
      </c>
      <c r="AU19" s="467"/>
      <c r="AV19" s="467"/>
      <c r="AW19" s="467"/>
      <c r="AX19" s="467"/>
      <c r="AY19" s="467"/>
      <c r="AZ19" s="467"/>
      <c r="BA19" s="467"/>
      <c r="BB19" s="467"/>
      <c r="BC19" s="467"/>
      <c r="BD19" s="467"/>
      <c r="BE19" s="17"/>
      <c r="BF19" s="436"/>
      <c r="BG19" s="390"/>
      <c r="BH19" s="390"/>
      <c r="BI19" s="390"/>
      <c r="BJ19" s="390"/>
      <c r="BK19" s="479"/>
      <c r="BL19" s="479"/>
      <c r="BM19" s="479"/>
      <c r="BN19" s="390"/>
      <c r="BO19" s="390"/>
      <c r="BP19" s="390"/>
      <c r="BQ19" s="390"/>
      <c r="BR19" s="390"/>
      <c r="BS19" s="390"/>
      <c r="BT19" s="390"/>
      <c r="BU19" s="390"/>
      <c r="BV19" s="390"/>
      <c r="BW19" s="390"/>
      <c r="BX19" s="390"/>
      <c r="BY19" s="390"/>
      <c r="BZ19" s="390"/>
      <c r="CA19" s="390"/>
      <c r="CB19" s="390"/>
      <c r="CC19" s="390"/>
      <c r="CD19" s="390"/>
      <c r="CE19" s="390"/>
      <c r="CF19" s="183"/>
      <c r="CG19" s="37"/>
      <c r="CH19" s="467" t="s">
        <v>102</v>
      </c>
      <c r="CI19" s="467"/>
      <c r="CJ19" s="467"/>
      <c r="CK19" s="467"/>
      <c r="CL19" s="467"/>
      <c r="CM19" s="467"/>
      <c r="CN19" s="467"/>
      <c r="CO19" s="467"/>
      <c r="CP19" s="467"/>
      <c r="CQ19" s="467"/>
      <c r="CR19" s="467"/>
      <c r="CS19" s="38"/>
      <c r="CT19" s="436"/>
      <c r="CU19" s="390"/>
      <c r="CV19" s="390"/>
      <c r="CW19" s="390"/>
      <c r="CX19" s="390"/>
      <c r="CY19" s="390"/>
      <c r="CZ19" s="390"/>
      <c r="DA19" s="390"/>
      <c r="DB19" s="390"/>
      <c r="DC19" s="390"/>
      <c r="DD19" s="390"/>
      <c r="DE19" s="390"/>
      <c r="DF19" s="390"/>
      <c r="DG19" s="390"/>
      <c r="DH19" s="390"/>
      <c r="DI19" s="390"/>
      <c r="DJ19" s="390"/>
      <c r="DK19" s="390"/>
      <c r="DL19" s="390"/>
      <c r="DM19" s="390"/>
      <c r="DN19" s="390"/>
      <c r="DO19" s="390"/>
      <c r="DP19" s="390"/>
      <c r="DQ19" s="390"/>
      <c r="DR19" s="430"/>
      <c r="DS19" s="470"/>
      <c r="DT19" s="390"/>
      <c r="DU19" s="390"/>
      <c r="DV19" s="390"/>
      <c r="DW19" s="390"/>
      <c r="DX19" s="390"/>
      <c r="DY19" s="430"/>
    </row>
    <row r="20" spans="1:129" s="12" customFormat="1" ht="6.15" customHeight="1">
      <c r="A20" s="4"/>
      <c r="B20" s="467" t="s">
        <v>103</v>
      </c>
      <c r="C20" s="467"/>
      <c r="D20" s="467"/>
      <c r="E20" s="467"/>
      <c r="F20" s="467"/>
      <c r="G20" s="467"/>
      <c r="H20" s="467"/>
      <c r="I20" s="467"/>
      <c r="J20" s="467"/>
      <c r="K20" s="467"/>
      <c r="L20" s="467"/>
      <c r="M20" s="467"/>
      <c r="N20" s="467"/>
      <c r="O20" s="467"/>
      <c r="P20" s="5"/>
      <c r="Q20" s="436"/>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1"/>
      <c r="AS20" s="18"/>
      <c r="AT20" s="467"/>
      <c r="AU20" s="467"/>
      <c r="AV20" s="467"/>
      <c r="AW20" s="467"/>
      <c r="AX20" s="467"/>
      <c r="AY20" s="467"/>
      <c r="AZ20" s="467"/>
      <c r="BA20" s="467"/>
      <c r="BB20" s="467"/>
      <c r="BC20" s="467"/>
      <c r="BD20" s="467"/>
      <c r="BE20" s="17"/>
      <c r="BF20" s="436"/>
      <c r="BG20" s="390"/>
      <c r="BH20" s="390"/>
      <c r="BI20" s="390"/>
      <c r="BJ20" s="390"/>
      <c r="BK20" s="479"/>
      <c r="BL20" s="479"/>
      <c r="BM20" s="479"/>
      <c r="BN20" s="390"/>
      <c r="BO20" s="390"/>
      <c r="BP20" s="390"/>
      <c r="BQ20" s="390"/>
      <c r="BR20" s="390"/>
      <c r="BS20" s="390"/>
      <c r="BT20" s="390"/>
      <c r="BU20" s="390"/>
      <c r="BV20" s="390"/>
      <c r="BW20" s="390"/>
      <c r="BX20" s="390"/>
      <c r="BY20" s="390"/>
      <c r="BZ20" s="390"/>
      <c r="CA20" s="390"/>
      <c r="CB20" s="390"/>
      <c r="CC20" s="390"/>
      <c r="CD20" s="390"/>
      <c r="CE20" s="390"/>
      <c r="CF20" s="183"/>
      <c r="CG20" s="37"/>
      <c r="CH20" s="467"/>
      <c r="CI20" s="467"/>
      <c r="CJ20" s="467"/>
      <c r="CK20" s="467"/>
      <c r="CL20" s="467"/>
      <c r="CM20" s="467"/>
      <c r="CN20" s="467"/>
      <c r="CO20" s="467"/>
      <c r="CP20" s="467"/>
      <c r="CQ20" s="467"/>
      <c r="CR20" s="467"/>
      <c r="CS20" s="38"/>
      <c r="CT20" s="436"/>
      <c r="CU20" s="390"/>
      <c r="CV20" s="390"/>
      <c r="CW20" s="390"/>
      <c r="CX20" s="390"/>
      <c r="CY20" s="390"/>
      <c r="CZ20" s="390"/>
      <c r="DA20" s="390"/>
      <c r="DB20" s="390"/>
      <c r="DC20" s="390"/>
      <c r="DD20" s="390"/>
      <c r="DE20" s="390"/>
      <c r="DF20" s="390"/>
      <c r="DG20" s="390"/>
      <c r="DH20" s="390"/>
      <c r="DI20" s="390"/>
      <c r="DJ20" s="390"/>
      <c r="DK20" s="390"/>
      <c r="DL20" s="390"/>
      <c r="DM20" s="390"/>
      <c r="DN20" s="390"/>
      <c r="DO20" s="390"/>
      <c r="DP20" s="390"/>
      <c r="DQ20" s="390"/>
      <c r="DR20" s="430"/>
      <c r="DS20" s="470"/>
      <c r="DT20" s="390"/>
      <c r="DU20" s="390"/>
      <c r="DV20" s="390"/>
      <c r="DW20" s="390"/>
      <c r="DX20" s="390"/>
      <c r="DY20" s="430"/>
    </row>
    <row r="21" spans="1:129" s="12" customFormat="1" ht="6.15" customHeight="1">
      <c r="A21" s="4"/>
      <c r="B21" s="467"/>
      <c r="C21" s="467"/>
      <c r="D21" s="467"/>
      <c r="E21" s="467"/>
      <c r="F21" s="467"/>
      <c r="G21" s="467"/>
      <c r="H21" s="467"/>
      <c r="I21" s="467"/>
      <c r="J21" s="467"/>
      <c r="K21" s="467"/>
      <c r="L21" s="467"/>
      <c r="M21" s="467"/>
      <c r="N21" s="467"/>
      <c r="O21" s="467"/>
      <c r="P21" s="5"/>
      <c r="Q21" s="436"/>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0"/>
      <c r="AO21" s="390"/>
      <c r="AP21" s="390"/>
      <c r="AQ21" s="390"/>
      <c r="AR21" s="391"/>
      <c r="AS21" s="18"/>
      <c r="AT21" s="473" t="s">
        <v>104</v>
      </c>
      <c r="AU21" s="473"/>
      <c r="AV21" s="473"/>
      <c r="AW21" s="473"/>
      <c r="AX21" s="473"/>
      <c r="AY21" s="473"/>
      <c r="AZ21" s="473"/>
      <c r="BA21" s="473"/>
      <c r="BB21" s="473"/>
      <c r="BC21" s="473"/>
      <c r="BD21" s="473"/>
      <c r="BE21" s="17"/>
      <c r="BF21" s="475"/>
      <c r="BG21" s="300"/>
      <c r="BH21" s="300"/>
      <c r="BI21" s="300"/>
      <c r="BJ21" s="300"/>
      <c r="BK21" s="479"/>
      <c r="BL21" s="479"/>
      <c r="BM21" s="479"/>
      <c r="BN21" s="390"/>
      <c r="BO21" s="390"/>
      <c r="BP21" s="390"/>
      <c r="BQ21" s="390"/>
      <c r="BR21" s="390"/>
      <c r="BS21" s="390"/>
      <c r="BT21" s="390"/>
      <c r="BU21" s="390"/>
      <c r="BV21" s="390"/>
      <c r="BW21" s="390"/>
      <c r="BX21" s="390"/>
      <c r="BY21" s="390"/>
      <c r="BZ21" s="390"/>
      <c r="CA21" s="390"/>
      <c r="CB21" s="390"/>
      <c r="CC21" s="390"/>
      <c r="CD21" s="390"/>
      <c r="CE21" s="390"/>
      <c r="CF21" s="183"/>
      <c r="CG21" s="37"/>
      <c r="CH21" s="467" t="s">
        <v>105</v>
      </c>
      <c r="CI21" s="467"/>
      <c r="CJ21" s="467"/>
      <c r="CK21" s="467"/>
      <c r="CL21" s="467"/>
      <c r="CM21" s="467"/>
      <c r="CN21" s="467"/>
      <c r="CO21" s="467"/>
      <c r="CP21" s="467"/>
      <c r="CQ21" s="467"/>
      <c r="CR21" s="467"/>
      <c r="CS21" s="38"/>
      <c r="CT21" s="436"/>
      <c r="CU21" s="390"/>
      <c r="CV21" s="390"/>
      <c r="CW21" s="390"/>
      <c r="CX21" s="390"/>
      <c r="CY21" s="390"/>
      <c r="CZ21" s="390"/>
      <c r="DA21" s="390"/>
      <c r="DB21" s="390"/>
      <c r="DC21" s="390"/>
      <c r="DD21" s="390"/>
      <c r="DE21" s="390"/>
      <c r="DF21" s="390"/>
      <c r="DG21" s="390"/>
      <c r="DH21" s="390"/>
      <c r="DI21" s="390"/>
      <c r="DJ21" s="390"/>
      <c r="DK21" s="390"/>
      <c r="DL21" s="390"/>
      <c r="DM21" s="390"/>
      <c r="DN21" s="390"/>
      <c r="DO21" s="390"/>
      <c r="DP21" s="390"/>
      <c r="DQ21" s="390"/>
      <c r="DR21" s="430"/>
      <c r="DS21" s="470"/>
      <c r="DT21" s="390"/>
      <c r="DU21" s="390"/>
      <c r="DV21" s="390"/>
      <c r="DW21" s="390"/>
      <c r="DX21" s="390"/>
      <c r="DY21" s="430"/>
    </row>
    <row r="22" spans="1:129" s="12" customFormat="1" ht="6.15" customHeight="1">
      <c r="A22" s="4"/>
      <c r="B22" s="49"/>
      <c r="C22" s="49"/>
      <c r="D22" s="49"/>
      <c r="E22" s="49"/>
      <c r="F22" s="49"/>
      <c r="G22" s="49"/>
      <c r="H22" s="49"/>
      <c r="I22" s="49"/>
      <c r="J22" s="49"/>
      <c r="K22" s="49"/>
      <c r="L22" s="49"/>
      <c r="M22" s="49"/>
      <c r="N22" s="49"/>
      <c r="O22" s="49"/>
      <c r="P22" s="5"/>
      <c r="Q22" s="436"/>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1"/>
      <c r="AS22" s="18"/>
      <c r="AT22" s="473"/>
      <c r="AU22" s="473"/>
      <c r="AV22" s="473"/>
      <c r="AW22" s="473"/>
      <c r="AX22" s="473"/>
      <c r="AY22" s="473"/>
      <c r="AZ22" s="473"/>
      <c r="BA22" s="473"/>
      <c r="BB22" s="473"/>
      <c r="BC22" s="473"/>
      <c r="BD22" s="473"/>
      <c r="BE22" s="17"/>
      <c r="BF22" s="475"/>
      <c r="BG22" s="300"/>
      <c r="BH22" s="300"/>
      <c r="BI22" s="300"/>
      <c r="BJ22" s="300"/>
      <c r="BK22" s="479"/>
      <c r="BL22" s="479"/>
      <c r="BM22" s="479"/>
      <c r="BN22" s="390"/>
      <c r="BO22" s="390"/>
      <c r="BP22" s="390"/>
      <c r="BQ22" s="390"/>
      <c r="BR22" s="390"/>
      <c r="BS22" s="390"/>
      <c r="BT22" s="390"/>
      <c r="BU22" s="390"/>
      <c r="BV22" s="390"/>
      <c r="BW22" s="390"/>
      <c r="BX22" s="390"/>
      <c r="BY22" s="390"/>
      <c r="BZ22" s="390"/>
      <c r="CA22" s="390"/>
      <c r="CB22" s="390"/>
      <c r="CC22" s="390"/>
      <c r="CD22" s="390"/>
      <c r="CE22" s="390"/>
      <c r="CF22" s="183"/>
      <c r="CG22" s="37"/>
      <c r="CH22" s="467"/>
      <c r="CI22" s="467"/>
      <c r="CJ22" s="467"/>
      <c r="CK22" s="467"/>
      <c r="CL22" s="467"/>
      <c r="CM22" s="467"/>
      <c r="CN22" s="467"/>
      <c r="CO22" s="467"/>
      <c r="CP22" s="467"/>
      <c r="CQ22" s="467"/>
      <c r="CR22" s="467"/>
      <c r="CS22" s="38"/>
      <c r="CT22" s="436"/>
      <c r="CU22" s="390"/>
      <c r="CV22" s="390"/>
      <c r="CW22" s="390"/>
      <c r="CX22" s="390"/>
      <c r="CY22" s="390"/>
      <c r="CZ22" s="390"/>
      <c r="DA22" s="390"/>
      <c r="DB22" s="390"/>
      <c r="DC22" s="390"/>
      <c r="DD22" s="390"/>
      <c r="DE22" s="390"/>
      <c r="DF22" s="390"/>
      <c r="DG22" s="390"/>
      <c r="DH22" s="390"/>
      <c r="DI22" s="390"/>
      <c r="DJ22" s="390"/>
      <c r="DK22" s="390"/>
      <c r="DL22" s="390"/>
      <c r="DM22" s="390"/>
      <c r="DN22" s="390"/>
      <c r="DO22" s="390"/>
      <c r="DP22" s="390"/>
      <c r="DQ22" s="390"/>
      <c r="DR22" s="430"/>
      <c r="DS22" s="470"/>
      <c r="DT22" s="390"/>
      <c r="DU22" s="390"/>
      <c r="DV22" s="390"/>
      <c r="DW22" s="390"/>
      <c r="DX22" s="390"/>
      <c r="DY22" s="430"/>
    </row>
    <row r="23" spans="1:129" s="12" customFormat="1" ht="6" customHeight="1">
      <c r="A23" s="35"/>
      <c r="B23" s="195"/>
      <c r="C23" s="195"/>
      <c r="D23" s="195"/>
      <c r="E23" s="195"/>
      <c r="F23" s="195"/>
      <c r="G23" s="195"/>
      <c r="H23" s="195"/>
      <c r="I23" s="195"/>
      <c r="J23" s="195"/>
      <c r="K23" s="195"/>
      <c r="L23" s="195"/>
      <c r="M23" s="195"/>
      <c r="N23" s="195"/>
      <c r="O23" s="195"/>
      <c r="P23" s="36"/>
      <c r="Q23" s="437"/>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9"/>
      <c r="AS23" s="20"/>
      <c r="AT23" s="195"/>
      <c r="AU23" s="195"/>
      <c r="AV23" s="195"/>
      <c r="AW23" s="195"/>
      <c r="AX23" s="195"/>
      <c r="AY23" s="195"/>
      <c r="AZ23" s="195"/>
      <c r="BA23" s="195"/>
      <c r="BB23" s="195"/>
      <c r="BC23" s="195"/>
      <c r="BD23" s="195"/>
      <c r="BE23" s="19"/>
      <c r="BF23" s="476"/>
      <c r="BG23" s="477"/>
      <c r="BH23" s="477"/>
      <c r="BI23" s="477"/>
      <c r="BJ23" s="477"/>
      <c r="BK23" s="480"/>
      <c r="BL23" s="480"/>
      <c r="BM23" s="480"/>
      <c r="BN23" s="438"/>
      <c r="BO23" s="438"/>
      <c r="BP23" s="438"/>
      <c r="BQ23" s="438"/>
      <c r="BR23" s="438"/>
      <c r="BS23" s="438"/>
      <c r="BT23" s="438"/>
      <c r="BU23" s="438"/>
      <c r="BV23" s="438"/>
      <c r="BW23" s="438"/>
      <c r="BX23" s="438"/>
      <c r="BY23" s="438"/>
      <c r="BZ23" s="438"/>
      <c r="CA23" s="438"/>
      <c r="CB23" s="438"/>
      <c r="CC23" s="438"/>
      <c r="CD23" s="438"/>
      <c r="CE23" s="438"/>
      <c r="CF23" s="186"/>
      <c r="CG23" s="184"/>
      <c r="CH23" s="195"/>
      <c r="CI23" s="195"/>
      <c r="CJ23" s="195"/>
      <c r="CK23" s="195"/>
      <c r="CL23" s="195"/>
      <c r="CM23" s="195"/>
      <c r="CN23" s="195"/>
      <c r="CO23" s="195"/>
      <c r="CP23" s="195"/>
      <c r="CQ23" s="195"/>
      <c r="CR23" s="195"/>
      <c r="CS23" s="186"/>
      <c r="CT23" s="437"/>
      <c r="CU23" s="438"/>
      <c r="CV23" s="438"/>
      <c r="CW23" s="438"/>
      <c r="CX23" s="438"/>
      <c r="CY23" s="438"/>
      <c r="CZ23" s="438"/>
      <c r="DA23" s="438"/>
      <c r="DB23" s="438"/>
      <c r="DC23" s="438"/>
      <c r="DD23" s="438"/>
      <c r="DE23" s="438"/>
      <c r="DF23" s="438"/>
      <c r="DG23" s="438"/>
      <c r="DH23" s="438"/>
      <c r="DI23" s="438"/>
      <c r="DJ23" s="438"/>
      <c r="DK23" s="438"/>
      <c r="DL23" s="438"/>
      <c r="DM23" s="438"/>
      <c r="DN23" s="438"/>
      <c r="DO23" s="438"/>
      <c r="DP23" s="438"/>
      <c r="DQ23" s="438"/>
      <c r="DR23" s="472"/>
      <c r="DS23" s="470"/>
      <c r="DT23" s="390"/>
      <c r="DU23" s="390"/>
      <c r="DV23" s="390"/>
      <c r="DW23" s="390"/>
      <c r="DX23" s="390"/>
      <c r="DY23" s="430"/>
    </row>
    <row r="24" spans="1:129" s="12" customFormat="1" ht="6" customHeight="1">
      <c r="A24" s="156"/>
      <c r="B24" s="157"/>
      <c r="C24" s="157"/>
      <c r="D24" s="157"/>
      <c r="E24" s="157"/>
      <c r="F24" s="157"/>
      <c r="G24" s="157"/>
      <c r="H24" s="157"/>
      <c r="I24" s="157"/>
      <c r="J24" s="157"/>
      <c r="K24" s="157"/>
      <c r="L24" s="157"/>
      <c r="M24" s="157"/>
      <c r="N24" s="157"/>
      <c r="O24" s="157"/>
      <c r="P24" s="158"/>
      <c r="Q24" s="474" t="str">
        <f>IF(入力表!C16="","",TEXT(入力表!C16,"ggg"))</f>
        <v/>
      </c>
      <c r="R24" s="388"/>
      <c r="S24" s="388"/>
      <c r="T24" s="388"/>
      <c r="U24" s="388"/>
      <c r="V24" s="388"/>
      <c r="W24" s="388" t="str">
        <f>IF(入力表!C16="","",TEXT(入力表!C16,"e"))</f>
        <v/>
      </c>
      <c r="X24" s="388"/>
      <c r="Y24" s="388"/>
      <c r="Z24" s="388"/>
      <c r="AA24" s="388"/>
      <c r="AB24" s="388"/>
      <c r="AC24" s="388"/>
      <c r="AD24" s="388" t="s">
        <v>106</v>
      </c>
      <c r="AE24" s="388"/>
      <c r="AF24" s="388"/>
      <c r="AG24" s="388" t="str">
        <f>IF(入力表!C16="","",MONTH(入力表!C16))</f>
        <v/>
      </c>
      <c r="AH24" s="388"/>
      <c r="AI24" s="388"/>
      <c r="AJ24" s="388"/>
      <c r="AK24" s="388"/>
      <c r="AL24" s="388"/>
      <c r="AM24" s="388"/>
      <c r="AN24" s="388" t="s">
        <v>107</v>
      </c>
      <c r="AO24" s="388"/>
      <c r="AP24" s="388"/>
      <c r="AQ24" s="388" t="str">
        <f>IF(入力表!C16="","",DAY(入力表!C16))</f>
        <v/>
      </c>
      <c r="AR24" s="388"/>
      <c r="AS24" s="388"/>
      <c r="AT24" s="388"/>
      <c r="AU24" s="388"/>
      <c r="AV24" s="388"/>
      <c r="AW24" s="388"/>
      <c r="AX24" s="388" t="s">
        <v>100</v>
      </c>
      <c r="AY24" s="388"/>
      <c r="AZ24" s="388"/>
      <c r="BA24" s="157"/>
      <c r="BB24" s="157"/>
      <c r="BC24" s="157"/>
      <c r="BD24" s="157"/>
      <c r="BE24" s="158"/>
      <c r="BF24" s="23"/>
      <c r="BG24" s="24"/>
      <c r="BH24" s="24"/>
      <c r="BI24" s="24"/>
      <c r="BJ24" s="24"/>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87"/>
      <c r="CH24" s="187"/>
      <c r="CI24" s="187"/>
      <c r="CJ24" s="187"/>
      <c r="CK24" s="187"/>
      <c r="CL24" s="193"/>
      <c r="CM24" s="474" t="str">
        <f>IF(入力表!C17="","",TEXT(入力表!C17,"ggg"))</f>
        <v/>
      </c>
      <c r="CN24" s="388"/>
      <c r="CO24" s="388"/>
      <c r="CP24" s="388"/>
      <c r="CQ24" s="388"/>
      <c r="CR24" s="388"/>
      <c r="CS24" s="388" t="str">
        <f>IF(入力表!C17="","",TEXT(入力表!C17,"e"))</f>
        <v/>
      </c>
      <c r="CT24" s="388"/>
      <c r="CU24" s="388"/>
      <c r="CV24" s="388"/>
      <c r="CW24" s="388"/>
      <c r="CX24" s="388" t="s">
        <v>98</v>
      </c>
      <c r="CY24" s="388"/>
      <c r="CZ24" s="388"/>
      <c r="DA24" s="388" t="str">
        <f>IF(入力表!C17="","",MONTH(入力表!C17))</f>
        <v/>
      </c>
      <c r="DB24" s="388"/>
      <c r="DC24" s="388"/>
      <c r="DD24" s="388"/>
      <c r="DE24" s="388"/>
      <c r="DF24" s="388" t="s">
        <v>99</v>
      </c>
      <c r="DG24" s="388"/>
      <c r="DH24" s="388"/>
      <c r="DI24" s="388" t="str">
        <f>IF(入力表!C17="","",DAY(入力表!C17))</f>
        <v/>
      </c>
      <c r="DJ24" s="388"/>
      <c r="DK24" s="388"/>
      <c r="DL24" s="388"/>
      <c r="DM24" s="388"/>
      <c r="DN24" s="388" t="s">
        <v>100</v>
      </c>
      <c r="DO24" s="388"/>
      <c r="DP24" s="388"/>
      <c r="DQ24" s="187"/>
      <c r="DR24" s="188"/>
      <c r="DS24" s="470"/>
      <c r="DT24" s="390"/>
      <c r="DU24" s="390"/>
      <c r="DV24" s="390"/>
      <c r="DW24" s="390"/>
      <c r="DX24" s="390"/>
      <c r="DY24" s="430"/>
    </row>
    <row r="25" spans="1:129" s="12" customFormat="1" ht="6.15" customHeight="1">
      <c r="A25" s="41"/>
      <c r="B25" s="473" t="s">
        <v>108</v>
      </c>
      <c r="C25" s="473"/>
      <c r="D25" s="473"/>
      <c r="E25" s="473"/>
      <c r="F25" s="473"/>
      <c r="G25" s="473"/>
      <c r="H25" s="473"/>
      <c r="I25" s="473"/>
      <c r="J25" s="473"/>
      <c r="K25" s="473"/>
      <c r="L25" s="473"/>
      <c r="M25" s="473"/>
      <c r="N25" s="473"/>
      <c r="O25" s="473"/>
      <c r="P25" s="34"/>
      <c r="Q25" s="436"/>
      <c r="R25" s="390"/>
      <c r="S25" s="390"/>
      <c r="T25" s="390"/>
      <c r="U25" s="390"/>
      <c r="V25" s="390"/>
      <c r="W25" s="390"/>
      <c r="X25" s="390"/>
      <c r="Y25" s="390"/>
      <c r="Z25" s="390"/>
      <c r="AA25" s="390"/>
      <c r="AB25" s="390"/>
      <c r="AC25" s="390"/>
      <c r="AD25" s="390"/>
      <c r="AE25" s="390"/>
      <c r="AF25" s="390"/>
      <c r="AG25" s="390"/>
      <c r="AH25" s="390"/>
      <c r="AI25" s="390"/>
      <c r="AJ25" s="390"/>
      <c r="AK25" s="390"/>
      <c r="AL25" s="390"/>
      <c r="AM25" s="390"/>
      <c r="AN25" s="390"/>
      <c r="AO25" s="390"/>
      <c r="AP25" s="390"/>
      <c r="AQ25" s="390"/>
      <c r="AR25" s="390"/>
      <c r="AS25" s="390"/>
      <c r="AT25" s="390"/>
      <c r="AU25" s="390"/>
      <c r="AV25" s="390"/>
      <c r="AW25" s="390"/>
      <c r="AX25" s="390"/>
      <c r="AY25" s="390"/>
      <c r="AZ25" s="390"/>
      <c r="BA25" s="129"/>
      <c r="BB25" s="129"/>
      <c r="BC25" s="129"/>
      <c r="BD25" s="129"/>
      <c r="BE25" s="183"/>
      <c r="BF25" s="18"/>
      <c r="BG25" s="202"/>
      <c r="BI25" s="473" t="s">
        <v>45</v>
      </c>
      <c r="BJ25" s="473"/>
      <c r="BK25" s="473"/>
      <c r="BL25" s="473"/>
      <c r="BM25" s="473"/>
      <c r="BN25" s="473"/>
      <c r="BO25" s="473"/>
      <c r="BP25" s="473"/>
      <c r="BQ25" s="473"/>
      <c r="BR25" s="473"/>
      <c r="BS25" s="473"/>
      <c r="BT25" s="473"/>
      <c r="BU25" s="473"/>
      <c r="BV25" s="473"/>
      <c r="BW25" s="473"/>
      <c r="BX25" s="473"/>
      <c r="BY25" s="473"/>
      <c r="BZ25" s="473"/>
      <c r="CA25" s="473"/>
      <c r="CB25" s="473"/>
      <c r="CC25" s="473"/>
      <c r="CD25" s="473"/>
      <c r="CE25" s="473"/>
      <c r="CF25" s="473"/>
      <c r="CG25" s="473"/>
      <c r="CH25" s="473"/>
      <c r="CI25" s="473"/>
      <c r="CJ25" s="202"/>
      <c r="CK25" s="25"/>
      <c r="CL25" s="206"/>
      <c r="CM25" s="436"/>
      <c r="CN25" s="390"/>
      <c r="CO25" s="390"/>
      <c r="CP25" s="390"/>
      <c r="CQ25" s="390"/>
      <c r="CR25" s="390"/>
      <c r="CS25" s="390"/>
      <c r="CT25" s="390"/>
      <c r="CU25" s="390"/>
      <c r="CV25" s="390"/>
      <c r="CW25" s="390"/>
      <c r="CX25" s="390"/>
      <c r="CY25" s="390"/>
      <c r="CZ25" s="390"/>
      <c r="DA25" s="390"/>
      <c r="DB25" s="390"/>
      <c r="DC25" s="390"/>
      <c r="DD25" s="390"/>
      <c r="DE25" s="390"/>
      <c r="DF25" s="390"/>
      <c r="DG25" s="390"/>
      <c r="DH25" s="390"/>
      <c r="DI25" s="390"/>
      <c r="DJ25" s="390"/>
      <c r="DK25" s="390"/>
      <c r="DL25" s="390"/>
      <c r="DM25" s="390"/>
      <c r="DN25" s="390"/>
      <c r="DO25" s="390"/>
      <c r="DP25" s="390"/>
      <c r="DQ25" s="25"/>
      <c r="DR25" s="181"/>
      <c r="DS25" s="470"/>
      <c r="DT25" s="390"/>
      <c r="DU25" s="390"/>
      <c r="DV25" s="390"/>
      <c r="DW25" s="390"/>
      <c r="DX25" s="390"/>
      <c r="DY25" s="430"/>
    </row>
    <row r="26" spans="1:129" s="12" customFormat="1" ht="6.15" customHeight="1">
      <c r="A26" s="41"/>
      <c r="B26" s="473"/>
      <c r="C26" s="473"/>
      <c r="D26" s="473"/>
      <c r="E26" s="473"/>
      <c r="F26" s="473"/>
      <c r="G26" s="473"/>
      <c r="H26" s="473"/>
      <c r="I26" s="473"/>
      <c r="J26" s="473"/>
      <c r="K26" s="473"/>
      <c r="L26" s="473"/>
      <c r="M26" s="473"/>
      <c r="N26" s="473"/>
      <c r="O26" s="473"/>
      <c r="P26" s="34"/>
      <c r="Q26" s="436"/>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129"/>
      <c r="BB26" s="129"/>
      <c r="BC26" s="129"/>
      <c r="BD26" s="129"/>
      <c r="BE26" s="183"/>
      <c r="BF26" s="18"/>
      <c r="BG26" s="49"/>
      <c r="BH26" s="202"/>
      <c r="BI26" s="473"/>
      <c r="BJ26" s="473"/>
      <c r="BK26" s="473"/>
      <c r="BL26" s="473"/>
      <c r="BM26" s="473"/>
      <c r="BN26" s="473"/>
      <c r="BO26" s="473"/>
      <c r="BP26" s="473"/>
      <c r="BQ26" s="473"/>
      <c r="BR26" s="473"/>
      <c r="BS26" s="473"/>
      <c r="BT26" s="473"/>
      <c r="BU26" s="473"/>
      <c r="BV26" s="473"/>
      <c r="BW26" s="473"/>
      <c r="BX26" s="473"/>
      <c r="BY26" s="473"/>
      <c r="BZ26" s="473"/>
      <c r="CA26" s="473"/>
      <c r="CB26" s="473"/>
      <c r="CC26" s="473"/>
      <c r="CD26" s="473"/>
      <c r="CE26" s="473"/>
      <c r="CF26" s="473"/>
      <c r="CG26" s="473"/>
      <c r="CH26" s="473"/>
      <c r="CI26" s="473"/>
      <c r="CJ26" s="202"/>
      <c r="CK26" s="25"/>
      <c r="CL26" s="206"/>
      <c r="CM26" s="436"/>
      <c r="CN26" s="390"/>
      <c r="CO26" s="390"/>
      <c r="CP26" s="390"/>
      <c r="CQ26" s="390"/>
      <c r="CR26" s="390"/>
      <c r="CS26" s="390"/>
      <c r="CT26" s="390"/>
      <c r="CU26" s="390"/>
      <c r="CV26" s="390"/>
      <c r="CW26" s="390"/>
      <c r="CX26" s="390"/>
      <c r="CY26" s="390"/>
      <c r="CZ26" s="390"/>
      <c r="DA26" s="390"/>
      <c r="DB26" s="390"/>
      <c r="DC26" s="390"/>
      <c r="DD26" s="390"/>
      <c r="DE26" s="390"/>
      <c r="DF26" s="390"/>
      <c r="DG26" s="390"/>
      <c r="DH26" s="390"/>
      <c r="DI26" s="390"/>
      <c r="DJ26" s="390"/>
      <c r="DK26" s="390"/>
      <c r="DL26" s="390"/>
      <c r="DM26" s="390"/>
      <c r="DN26" s="390"/>
      <c r="DO26" s="390"/>
      <c r="DP26" s="390"/>
      <c r="DQ26" s="25"/>
      <c r="DR26" s="207"/>
      <c r="DS26" s="470"/>
      <c r="DT26" s="390"/>
      <c r="DU26" s="390"/>
      <c r="DV26" s="390"/>
      <c r="DW26" s="390"/>
      <c r="DX26" s="390"/>
      <c r="DY26" s="430"/>
    </row>
    <row r="27" spans="1:129" s="12" customFormat="1" ht="6.15" customHeight="1">
      <c r="A27" s="190"/>
      <c r="B27" s="185"/>
      <c r="C27" s="185"/>
      <c r="D27" s="185"/>
      <c r="E27" s="185"/>
      <c r="F27" s="185"/>
      <c r="G27" s="185"/>
      <c r="H27" s="185"/>
      <c r="I27" s="185"/>
      <c r="J27" s="185"/>
      <c r="K27" s="185"/>
      <c r="L27" s="185"/>
      <c r="M27" s="185"/>
      <c r="N27" s="185"/>
      <c r="O27" s="185"/>
      <c r="P27" s="186"/>
      <c r="Q27" s="437"/>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c r="AX27" s="438"/>
      <c r="AY27" s="438"/>
      <c r="AZ27" s="438"/>
      <c r="BA27" s="185"/>
      <c r="BB27" s="185"/>
      <c r="BC27" s="185"/>
      <c r="BD27" s="185"/>
      <c r="BE27" s="186"/>
      <c r="BF27" s="20"/>
      <c r="BG27" s="195"/>
      <c r="BH27" s="195"/>
      <c r="BI27" s="195"/>
      <c r="BJ27" s="195"/>
      <c r="BK27" s="195"/>
      <c r="BL27" s="195"/>
      <c r="BM27" s="195"/>
      <c r="BN27" s="195"/>
      <c r="BO27" s="195"/>
      <c r="BP27" s="195"/>
      <c r="BQ27" s="195"/>
      <c r="BR27" s="195"/>
      <c r="BS27" s="195"/>
      <c r="BT27" s="195"/>
      <c r="BU27" s="14"/>
      <c r="BV27" s="208"/>
      <c r="BW27" s="208"/>
      <c r="BX27" s="208"/>
      <c r="BY27" s="208"/>
      <c r="BZ27" s="208"/>
      <c r="CA27" s="208"/>
      <c r="CB27" s="208"/>
      <c r="CC27" s="208"/>
      <c r="CD27" s="208"/>
      <c r="CE27" s="208"/>
      <c r="CF27" s="208"/>
      <c r="CG27" s="208"/>
      <c r="CH27" s="208"/>
      <c r="CI27" s="208"/>
      <c r="CJ27" s="208"/>
      <c r="CK27" s="208"/>
      <c r="CL27" s="209"/>
      <c r="CM27" s="437"/>
      <c r="CN27" s="438"/>
      <c r="CO27" s="438"/>
      <c r="CP27" s="438"/>
      <c r="CQ27" s="438"/>
      <c r="CR27" s="438"/>
      <c r="CS27" s="438"/>
      <c r="CT27" s="438"/>
      <c r="CU27" s="438"/>
      <c r="CV27" s="438"/>
      <c r="CW27" s="438"/>
      <c r="CX27" s="438"/>
      <c r="CY27" s="438"/>
      <c r="CZ27" s="438"/>
      <c r="DA27" s="438"/>
      <c r="DB27" s="438"/>
      <c r="DC27" s="438"/>
      <c r="DD27" s="438"/>
      <c r="DE27" s="438"/>
      <c r="DF27" s="438"/>
      <c r="DG27" s="438"/>
      <c r="DH27" s="438"/>
      <c r="DI27" s="438"/>
      <c r="DJ27" s="438"/>
      <c r="DK27" s="438"/>
      <c r="DL27" s="438"/>
      <c r="DM27" s="438"/>
      <c r="DN27" s="438"/>
      <c r="DO27" s="438"/>
      <c r="DP27" s="438"/>
      <c r="DQ27" s="208"/>
      <c r="DR27" s="210"/>
      <c r="DS27" s="470"/>
      <c r="DT27" s="390"/>
      <c r="DU27" s="390"/>
      <c r="DV27" s="390"/>
      <c r="DW27" s="390"/>
      <c r="DX27" s="390"/>
      <c r="DY27" s="430"/>
    </row>
    <row r="28" spans="1:129" s="12" customFormat="1" ht="6.15" customHeight="1">
      <c r="A28" s="189"/>
      <c r="C28" s="197"/>
      <c r="D28" s="197"/>
      <c r="E28" s="197"/>
      <c r="F28" s="197"/>
      <c r="G28" s="197"/>
      <c r="H28" s="197"/>
      <c r="I28" s="197"/>
      <c r="J28" s="197"/>
      <c r="K28" s="197"/>
      <c r="L28" s="197"/>
      <c r="M28" s="197"/>
      <c r="N28" s="197"/>
      <c r="O28" s="197"/>
      <c r="P28" s="183"/>
      <c r="Q28" s="182"/>
      <c r="R28" s="129"/>
      <c r="S28" s="129"/>
      <c r="T28" s="481" t="s">
        <v>109</v>
      </c>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9"/>
      <c r="AT28" s="49"/>
      <c r="AU28" s="38"/>
      <c r="AV28" s="49"/>
      <c r="AW28" s="49"/>
      <c r="AX28" s="481" t="s">
        <v>110</v>
      </c>
      <c r="AY28" s="481"/>
      <c r="AZ28" s="481"/>
      <c r="BA28" s="481"/>
      <c r="BB28" s="481"/>
      <c r="BC28" s="481"/>
      <c r="BD28" s="481"/>
      <c r="BE28" s="481"/>
      <c r="BF28" s="481"/>
      <c r="BG28" s="481"/>
      <c r="BH28" s="481"/>
      <c r="BI28" s="481"/>
      <c r="BJ28" s="481"/>
      <c r="BK28" s="481"/>
      <c r="BL28" s="481"/>
      <c r="BM28" s="481"/>
      <c r="BN28" s="481"/>
      <c r="BO28" s="481"/>
      <c r="BP28" s="481"/>
      <c r="BQ28" s="481"/>
      <c r="BR28" s="481"/>
      <c r="BS28" s="481"/>
      <c r="BT28" s="481"/>
      <c r="BU28" s="481"/>
      <c r="BV28" s="481"/>
      <c r="BW28" s="481"/>
      <c r="BX28" s="481"/>
      <c r="BY28" s="481"/>
      <c r="BZ28" s="481"/>
      <c r="CA28" s="211"/>
      <c r="CB28" s="212"/>
      <c r="CC28" s="49"/>
      <c r="CD28" s="49"/>
      <c r="CE28" s="49"/>
      <c r="CF28" s="49"/>
      <c r="CG28" s="49"/>
      <c r="CH28" s="49"/>
      <c r="CI28" s="49"/>
      <c r="CJ28" s="49"/>
      <c r="CK28" s="481" t="s">
        <v>111</v>
      </c>
      <c r="CL28" s="481"/>
      <c r="CM28" s="481"/>
      <c r="CN28" s="481"/>
      <c r="CO28" s="481"/>
      <c r="CP28" s="481"/>
      <c r="CQ28" s="481"/>
      <c r="CR28" s="481"/>
      <c r="CS28" s="481"/>
      <c r="CT28" s="481"/>
      <c r="CU28" s="481"/>
      <c r="CV28" s="481"/>
      <c r="CW28" s="481"/>
      <c r="CX28" s="481"/>
      <c r="CY28" s="481"/>
      <c r="CZ28" s="481"/>
      <c r="DA28" s="481"/>
      <c r="DB28" s="481"/>
      <c r="DC28" s="481"/>
      <c r="DD28" s="481"/>
      <c r="DE28" s="481"/>
      <c r="DF28" s="481"/>
      <c r="DG28" s="481"/>
      <c r="DH28" s="481"/>
      <c r="DI28" s="481"/>
      <c r="DJ28" s="481"/>
      <c r="DK28" s="21"/>
      <c r="DL28" s="21"/>
      <c r="DM28" s="21"/>
      <c r="DN28" s="21"/>
      <c r="DO28" s="21"/>
      <c r="DP28" s="21"/>
      <c r="DQ28" s="21"/>
      <c r="DR28" s="27"/>
      <c r="DS28" s="470"/>
      <c r="DT28" s="390"/>
      <c r="DU28" s="390"/>
      <c r="DV28" s="390"/>
      <c r="DW28" s="390"/>
      <c r="DX28" s="390"/>
      <c r="DY28" s="430"/>
    </row>
    <row r="29" spans="1:129" s="12" customFormat="1" ht="6.15" customHeight="1">
      <c r="A29" s="7"/>
      <c r="B29" s="467" t="s">
        <v>112</v>
      </c>
      <c r="C29" s="467"/>
      <c r="D29" s="467"/>
      <c r="E29" s="467"/>
      <c r="F29" s="467"/>
      <c r="G29" s="467"/>
      <c r="H29" s="467"/>
      <c r="I29" s="467"/>
      <c r="J29" s="467"/>
      <c r="K29" s="467"/>
      <c r="L29" s="467"/>
      <c r="M29" s="467"/>
      <c r="N29" s="467"/>
      <c r="O29" s="467"/>
      <c r="P29" s="9"/>
      <c r="Q29" s="182"/>
      <c r="R29" s="129"/>
      <c r="S29" s="129"/>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7"/>
      <c r="AS29" s="49"/>
      <c r="AT29" s="49"/>
      <c r="AU29" s="38"/>
      <c r="AV29" s="49"/>
      <c r="AW29" s="49"/>
      <c r="AX29" s="467"/>
      <c r="AY29" s="467"/>
      <c r="AZ29" s="467"/>
      <c r="BA29" s="467"/>
      <c r="BB29" s="467"/>
      <c r="BC29" s="467"/>
      <c r="BD29" s="467"/>
      <c r="BE29" s="467"/>
      <c r="BF29" s="467"/>
      <c r="BG29" s="467"/>
      <c r="BH29" s="467"/>
      <c r="BI29" s="467"/>
      <c r="BJ29" s="467"/>
      <c r="BK29" s="467"/>
      <c r="BL29" s="467"/>
      <c r="BM29" s="467"/>
      <c r="BN29" s="467"/>
      <c r="BO29" s="467"/>
      <c r="BP29" s="467"/>
      <c r="BQ29" s="467"/>
      <c r="BR29" s="467"/>
      <c r="BS29" s="467"/>
      <c r="BT29" s="467"/>
      <c r="BU29" s="467"/>
      <c r="BV29" s="467"/>
      <c r="BW29" s="467"/>
      <c r="BX29" s="467"/>
      <c r="BY29" s="467"/>
      <c r="BZ29" s="467"/>
      <c r="CA29" s="211"/>
      <c r="CB29" s="212"/>
      <c r="CC29" s="49"/>
      <c r="CD29" s="49"/>
      <c r="CE29" s="49"/>
      <c r="CF29" s="49"/>
      <c r="CG29" s="49"/>
      <c r="CH29" s="49"/>
      <c r="CI29" s="49"/>
      <c r="CJ29" s="49"/>
      <c r="CK29" s="467"/>
      <c r="CL29" s="467"/>
      <c r="CM29" s="467"/>
      <c r="CN29" s="467"/>
      <c r="CO29" s="467"/>
      <c r="CP29" s="467"/>
      <c r="CQ29" s="467"/>
      <c r="CR29" s="467"/>
      <c r="CS29" s="467"/>
      <c r="CT29" s="467"/>
      <c r="CU29" s="467"/>
      <c r="CV29" s="467"/>
      <c r="CW29" s="467"/>
      <c r="CX29" s="467"/>
      <c r="CY29" s="467"/>
      <c r="CZ29" s="467"/>
      <c r="DA29" s="467"/>
      <c r="DB29" s="467"/>
      <c r="DC29" s="467"/>
      <c r="DD29" s="467"/>
      <c r="DE29" s="467"/>
      <c r="DF29" s="467"/>
      <c r="DG29" s="467"/>
      <c r="DH29" s="467"/>
      <c r="DI29" s="467"/>
      <c r="DJ29" s="467"/>
      <c r="DK29" s="21"/>
      <c r="DL29" s="21"/>
      <c r="DM29" s="21"/>
      <c r="DN29" s="21"/>
      <c r="DO29" s="21"/>
      <c r="DP29" s="21"/>
      <c r="DQ29" s="21"/>
      <c r="DR29" s="27"/>
      <c r="DS29" s="470"/>
      <c r="DT29" s="390"/>
      <c r="DU29" s="390"/>
      <c r="DV29" s="390"/>
      <c r="DW29" s="390"/>
      <c r="DX29" s="390"/>
      <c r="DY29" s="430"/>
    </row>
    <row r="30" spans="1:129" s="12" customFormat="1" ht="6.15" customHeight="1">
      <c r="A30" s="7"/>
      <c r="B30" s="467"/>
      <c r="C30" s="467"/>
      <c r="D30" s="467"/>
      <c r="E30" s="467"/>
      <c r="F30" s="467"/>
      <c r="G30" s="467"/>
      <c r="H30" s="467"/>
      <c r="I30" s="467"/>
      <c r="J30" s="467"/>
      <c r="K30" s="467"/>
      <c r="L30" s="467"/>
      <c r="M30" s="467"/>
      <c r="N30" s="467"/>
      <c r="O30" s="467"/>
      <c r="P30" s="9"/>
      <c r="Q30" s="184"/>
      <c r="R30" s="185"/>
      <c r="S30" s="185"/>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195"/>
      <c r="AT30" s="195"/>
      <c r="AU30" s="42"/>
      <c r="AV30" s="195"/>
      <c r="AW30" s="195"/>
      <c r="AX30" s="482"/>
      <c r="AY30" s="482"/>
      <c r="AZ30" s="482"/>
      <c r="BA30" s="482"/>
      <c r="BB30" s="482"/>
      <c r="BC30" s="482"/>
      <c r="BD30" s="482"/>
      <c r="BE30" s="482"/>
      <c r="BF30" s="482"/>
      <c r="BG30" s="482"/>
      <c r="BH30" s="482"/>
      <c r="BI30" s="482"/>
      <c r="BJ30" s="482"/>
      <c r="BK30" s="482"/>
      <c r="BL30" s="482"/>
      <c r="BM30" s="482"/>
      <c r="BN30" s="482"/>
      <c r="BO30" s="482"/>
      <c r="BP30" s="482"/>
      <c r="BQ30" s="482"/>
      <c r="BR30" s="482"/>
      <c r="BS30" s="482"/>
      <c r="BT30" s="482"/>
      <c r="BU30" s="482"/>
      <c r="BV30" s="482"/>
      <c r="BW30" s="482"/>
      <c r="BX30" s="482"/>
      <c r="BY30" s="482"/>
      <c r="BZ30" s="482"/>
      <c r="CA30" s="213"/>
      <c r="CB30" s="214"/>
      <c r="CC30" s="195"/>
      <c r="CD30" s="195"/>
      <c r="CE30" s="195"/>
      <c r="CF30" s="195"/>
      <c r="CG30" s="195"/>
      <c r="CH30" s="195"/>
      <c r="CI30" s="195"/>
      <c r="CJ30" s="195"/>
      <c r="CK30" s="482"/>
      <c r="CL30" s="482"/>
      <c r="CM30" s="482"/>
      <c r="CN30" s="482"/>
      <c r="CO30" s="482"/>
      <c r="CP30" s="482"/>
      <c r="CQ30" s="482"/>
      <c r="CR30" s="482"/>
      <c r="CS30" s="482"/>
      <c r="CT30" s="482"/>
      <c r="CU30" s="482"/>
      <c r="CV30" s="482"/>
      <c r="CW30" s="482"/>
      <c r="CX30" s="482"/>
      <c r="CY30" s="482"/>
      <c r="CZ30" s="482"/>
      <c r="DA30" s="482"/>
      <c r="DB30" s="482"/>
      <c r="DC30" s="482"/>
      <c r="DD30" s="482"/>
      <c r="DE30" s="482"/>
      <c r="DF30" s="482"/>
      <c r="DG30" s="482"/>
      <c r="DH30" s="482"/>
      <c r="DI30" s="482"/>
      <c r="DJ30" s="482"/>
      <c r="DK30" s="6"/>
      <c r="DL30" s="6"/>
      <c r="DM30" s="6"/>
      <c r="DN30" s="6"/>
      <c r="DO30" s="6"/>
      <c r="DP30" s="6"/>
      <c r="DQ30" s="6"/>
      <c r="DR30" s="43"/>
      <c r="DS30" s="470"/>
      <c r="DT30" s="390"/>
      <c r="DU30" s="390"/>
      <c r="DV30" s="390"/>
      <c r="DW30" s="390"/>
      <c r="DX30" s="390"/>
      <c r="DY30" s="430"/>
    </row>
    <row r="31" spans="1:129" s="12" customFormat="1" ht="6.15" customHeight="1">
      <c r="A31" s="7"/>
      <c r="B31" s="473" t="s">
        <v>113</v>
      </c>
      <c r="C31" s="473"/>
      <c r="D31" s="473"/>
      <c r="E31" s="473"/>
      <c r="F31" s="473"/>
      <c r="G31" s="473"/>
      <c r="H31" s="473"/>
      <c r="I31" s="473"/>
      <c r="J31" s="473"/>
      <c r="K31" s="473"/>
      <c r="L31" s="473"/>
      <c r="M31" s="473"/>
      <c r="N31" s="473"/>
      <c r="O31" s="473"/>
      <c r="P31" s="9"/>
      <c r="Q31" s="474"/>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9"/>
      <c r="AV31" s="474"/>
      <c r="AW31" s="388"/>
      <c r="AX31" s="388"/>
      <c r="AY31" s="388"/>
      <c r="AZ31" s="388"/>
      <c r="BA31" s="388"/>
      <c r="BB31" s="388"/>
      <c r="BC31" s="388"/>
      <c r="BD31" s="388"/>
      <c r="BE31" s="388"/>
      <c r="BF31" s="388"/>
      <c r="BG31" s="388"/>
      <c r="BH31" s="388"/>
      <c r="BI31" s="388"/>
      <c r="BJ31" s="388"/>
      <c r="BK31" s="388"/>
      <c r="BL31" s="388"/>
      <c r="BM31" s="388"/>
      <c r="BN31" s="388"/>
      <c r="BO31" s="388"/>
      <c r="BP31" s="388"/>
      <c r="BQ31" s="388"/>
      <c r="BR31" s="388"/>
      <c r="BS31" s="388"/>
      <c r="BT31" s="388"/>
      <c r="BU31" s="388"/>
      <c r="BV31" s="388"/>
      <c r="BW31" s="388"/>
      <c r="BX31" s="388"/>
      <c r="BY31" s="388"/>
      <c r="BZ31" s="388"/>
      <c r="CA31" s="388"/>
      <c r="CB31" s="389"/>
      <c r="CC31" s="483"/>
      <c r="CD31" s="484"/>
      <c r="CE31" s="484"/>
      <c r="CF31" s="484"/>
      <c r="CG31" s="484"/>
      <c r="CH31" s="484"/>
      <c r="CI31" s="484"/>
      <c r="CJ31" s="484"/>
      <c r="CK31" s="484"/>
      <c r="CL31" s="484"/>
      <c r="CM31" s="484"/>
      <c r="CN31" s="484"/>
      <c r="CO31" s="484"/>
      <c r="CP31" s="484"/>
      <c r="CQ31" s="484"/>
      <c r="CR31" s="484"/>
      <c r="CS31" s="484"/>
      <c r="CT31" s="484"/>
      <c r="CU31" s="484"/>
      <c r="CV31" s="484"/>
      <c r="CW31" s="484"/>
      <c r="CX31" s="484"/>
      <c r="CY31" s="484"/>
      <c r="CZ31" s="484"/>
      <c r="DA31" s="484"/>
      <c r="DB31" s="484"/>
      <c r="DC31" s="484"/>
      <c r="DD31" s="484"/>
      <c r="DE31" s="484"/>
      <c r="DF31" s="484"/>
      <c r="DG31" s="484"/>
      <c r="DH31" s="484"/>
      <c r="DI31" s="484"/>
      <c r="DJ31" s="484"/>
      <c r="DK31" s="484"/>
      <c r="DL31" s="484"/>
      <c r="DM31" s="484"/>
      <c r="DN31" s="484"/>
      <c r="DO31" s="484"/>
      <c r="DP31" s="484"/>
      <c r="DQ31" s="484"/>
      <c r="DR31" s="485"/>
      <c r="DS31" s="470"/>
      <c r="DT31" s="390"/>
      <c r="DU31" s="390"/>
      <c r="DV31" s="390"/>
      <c r="DW31" s="390"/>
      <c r="DX31" s="390"/>
      <c r="DY31" s="430"/>
    </row>
    <row r="32" spans="1:129" s="12" customFormat="1" ht="6.15" customHeight="1">
      <c r="A32" s="7"/>
      <c r="B32" s="473"/>
      <c r="C32" s="473"/>
      <c r="D32" s="473"/>
      <c r="E32" s="473"/>
      <c r="F32" s="473"/>
      <c r="G32" s="473"/>
      <c r="H32" s="473"/>
      <c r="I32" s="473"/>
      <c r="J32" s="473"/>
      <c r="K32" s="473"/>
      <c r="L32" s="473"/>
      <c r="M32" s="473"/>
      <c r="N32" s="473"/>
      <c r="O32" s="473"/>
      <c r="P32" s="9"/>
      <c r="Q32" s="436"/>
      <c r="R32" s="390"/>
      <c r="S32" s="390"/>
      <c r="T32" s="390"/>
      <c r="U32" s="390"/>
      <c r="V32" s="390"/>
      <c r="W32" s="390"/>
      <c r="X32" s="390"/>
      <c r="Y32" s="390"/>
      <c r="Z32" s="390"/>
      <c r="AA32" s="390"/>
      <c r="AB32" s="390"/>
      <c r="AC32" s="390"/>
      <c r="AD32" s="390"/>
      <c r="AE32" s="390"/>
      <c r="AF32" s="390"/>
      <c r="AG32" s="390"/>
      <c r="AH32" s="390"/>
      <c r="AI32" s="390"/>
      <c r="AJ32" s="390"/>
      <c r="AK32" s="390"/>
      <c r="AL32" s="390"/>
      <c r="AM32" s="390"/>
      <c r="AN32" s="390"/>
      <c r="AO32" s="390"/>
      <c r="AP32" s="390"/>
      <c r="AQ32" s="390"/>
      <c r="AR32" s="390"/>
      <c r="AS32" s="390"/>
      <c r="AT32" s="390"/>
      <c r="AU32" s="391"/>
      <c r="AV32" s="436"/>
      <c r="AW32" s="390"/>
      <c r="AX32" s="390"/>
      <c r="AY32" s="390"/>
      <c r="AZ32" s="390"/>
      <c r="BA32" s="390"/>
      <c r="BB32" s="390"/>
      <c r="BC32" s="390"/>
      <c r="BD32" s="390"/>
      <c r="BE32" s="390"/>
      <c r="BF32" s="390"/>
      <c r="BG32" s="390"/>
      <c r="BH32" s="390"/>
      <c r="BI32" s="390"/>
      <c r="BJ32" s="390"/>
      <c r="BK32" s="390"/>
      <c r="BL32" s="390"/>
      <c r="BM32" s="390"/>
      <c r="BN32" s="390"/>
      <c r="BO32" s="390"/>
      <c r="BP32" s="390"/>
      <c r="BQ32" s="390"/>
      <c r="BR32" s="390"/>
      <c r="BS32" s="390"/>
      <c r="BT32" s="390"/>
      <c r="BU32" s="390"/>
      <c r="BV32" s="390"/>
      <c r="BW32" s="390"/>
      <c r="BX32" s="390"/>
      <c r="BY32" s="390"/>
      <c r="BZ32" s="390"/>
      <c r="CA32" s="390"/>
      <c r="CB32" s="391"/>
      <c r="CC32" s="475"/>
      <c r="CD32" s="300"/>
      <c r="CE32" s="300"/>
      <c r="CF32" s="300"/>
      <c r="CG32" s="300"/>
      <c r="CH32" s="300"/>
      <c r="CI32" s="300"/>
      <c r="CJ32" s="300"/>
      <c r="CK32" s="300"/>
      <c r="CL32" s="300"/>
      <c r="CM32" s="300"/>
      <c r="CN32" s="300"/>
      <c r="CO32" s="300"/>
      <c r="CP32" s="300"/>
      <c r="CQ32" s="300"/>
      <c r="CR32" s="300"/>
      <c r="CS32" s="300"/>
      <c r="CT32" s="300"/>
      <c r="CU32" s="300"/>
      <c r="CV32" s="300"/>
      <c r="CW32" s="300"/>
      <c r="CX32" s="300"/>
      <c r="CY32" s="300"/>
      <c r="CZ32" s="300"/>
      <c r="DA32" s="300"/>
      <c r="DB32" s="300"/>
      <c r="DC32" s="300"/>
      <c r="DD32" s="300"/>
      <c r="DE32" s="300"/>
      <c r="DF32" s="300"/>
      <c r="DG32" s="300"/>
      <c r="DH32" s="300"/>
      <c r="DI32" s="300"/>
      <c r="DJ32" s="300"/>
      <c r="DK32" s="300"/>
      <c r="DL32" s="300"/>
      <c r="DM32" s="300"/>
      <c r="DN32" s="300"/>
      <c r="DO32" s="300"/>
      <c r="DP32" s="300"/>
      <c r="DQ32" s="300"/>
      <c r="DR32" s="486"/>
      <c r="DS32" s="470"/>
      <c r="DT32" s="390"/>
      <c r="DU32" s="390"/>
      <c r="DV32" s="390"/>
      <c r="DW32" s="390"/>
      <c r="DX32" s="390"/>
      <c r="DY32" s="430"/>
    </row>
    <row r="33" spans="1:129" s="12" customFormat="1" ht="6.15" customHeight="1">
      <c r="A33" s="7"/>
      <c r="B33" s="467" t="s">
        <v>114</v>
      </c>
      <c r="C33" s="467"/>
      <c r="D33" s="467"/>
      <c r="E33" s="467"/>
      <c r="F33" s="467"/>
      <c r="G33" s="49"/>
      <c r="H33" s="49"/>
      <c r="I33" s="49"/>
      <c r="J33" s="49"/>
      <c r="K33" s="49"/>
      <c r="L33" s="49"/>
      <c r="M33" s="49"/>
      <c r="N33" s="49"/>
      <c r="O33" s="49"/>
      <c r="P33" s="9"/>
      <c r="Q33" s="436"/>
      <c r="R33" s="390"/>
      <c r="S33" s="390"/>
      <c r="T33" s="390"/>
      <c r="U33" s="390"/>
      <c r="V33" s="390"/>
      <c r="W33" s="390"/>
      <c r="X33" s="390"/>
      <c r="Y33" s="390"/>
      <c r="Z33" s="390"/>
      <c r="AA33" s="390"/>
      <c r="AB33" s="390"/>
      <c r="AC33" s="390"/>
      <c r="AD33" s="390"/>
      <c r="AE33" s="390"/>
      <c r="AF33" s="390"/>
      <c r="AG33" s="390"/>
      <c r="AH33" s="390"/>
      <c r="AI33" s="390"/>
      <c r="AJ33" s="390"/>
      <c r="AK33" s="390"/>
      <c r="AL33" s="390"/>
      <c r="AM33" s="390"/>
      <c r="AN33" s="390"/>
      <c r="AO33" s="390"/>
      <c r="AP33" s="390"/>
      <c r="AQ33" s="390"/>
      <c r="AR33" s="390"/>
      <c r="AS33" s="390"/>
      <c r="AT33" s="390"/>
      <c r="AU33" s="391"/>
      <c r="AV33" s="436"/>
      <c r="AW33" s="390"/>
      <c r="AX33" s="390"/>
      <c r="AY33" s="390"/>
      <c r="AZ33" s="390"/>
      <c r="BA33" s="390"/>
      <c r="BB33" s="390"/>
      <c r="BC33" s="390"/>
      <c r="BD33" s="390"/>
      <c r="BE33" s="390"/>
      <c r="BF33" s="390"/>
      <c r="BG33" s="390"/>
      <c r="BH33" s="390"/>
      <c r="BI33" s="390"/>
      <c r="BJ33" s="390"/>
      <c r="BK33" s="390"/>
      <c r="BL33" s="390"/>
      <c r="BM33" s="390"/>
      <c r="BN33" s="390"/>
      <c r="BO33" s="390"/>
      <c r="BP33" s="390"/>
      <c r="BQ33" s="390"/>
      <c r="BR33" s="390"/>
      <c r="BS33" s="390"/>
      <c r="BT33" s="390"/>
      <c r="BU33" s="390"/>
      <c r="BV33" s="390"/>
      <c r="BW33" s="390"/>
      <c r="BX33" s="390"/>
      <c r="BY33" s="390"/>
      <c r="BZ33" s="390"/>
      <c r="CA33" s="390"/>
      <c r="CB33" s="391"/>
      <c r="CC33" s="475"/>
      <c r="CD33" s="300"/>
      <c r="CE33" s="300"/>
      <c r="CF33" s="300"/>
      <c r="CG33" s="300"/>
      <c r="CH33" s="300"/>
      <c r="CI33" s="300"/>
      <c r="CJ33" s="300"/>
      <c r="CK33" s="300"/>
      <c r="CL33" s="300"/>
      <c r="CM33" s="300"/>
      <c r="CN33" s="300"/>
      <c r="CO33" s="300"/>
      <c r="CP33" s="300"/>
      <c r="CQ33" s="300"/>
      <c r="CR33" s="300"/>
      <c r="CS33" s="300"/>
      <c r="CT33" s="300"/>
      <c r="CU33" s="300"/>
      <c r="CV33" s="300"/>
      <c r="CW33" s="300"/>
      <c r="CX33" s="300"/>
      <c r="CY33" s="300"/>
      <c r="CZ33" s="300"/>
      <c r="DA33" s="300"/>
      <c r="DB33" s="300"/>
      <c r="DC33" s="300"/>
      <c r="DD33" s="300"/>
      <c r="DE33" s="300"/>
      <c r="DF33" s="300"/>
      <c r="DG33" s="300"/>
      <c r="DH33" s="300"/>
      <c r="DI33" s="300"/>
      <c r="DJ33" s="300"/>
      <c r="DK33" s="300"/>
      <c r="DL33" s="300"/>
      <c r="DM33" s="300"/>
      <c r="DN33" s="300"/>
      <c r="DO33" s="300"/>
      <c r="DP33" s="300"/>
      <c r="DQ33" s="300"/>
      <c r="DR33" s="486"/>
      <c r="DS33" s="470"/>
      <c r="DT33" s="390"/>
      <c r="DU33" s="390"/>
      <c r="DV33" s="390"/>
      <c r="DW33" s="390"/>
      <c r="DX33" s="390"/>
      <c r="DY33" s="430"/>
    </row>
    <row r="34" spans="1:129" s="12" customFormat="1" ht="6.15" customHeight="1">
      <c r="A34" s="10"/>
      <c r="B34" s="482"/>
      <c r="C34" s="482"/>
      <c r="D34" s="482"/>
      <c r="E34" s="482"/>
      <c r="F34" s="482"/>
      <c r="G34" s="198"/>
      <c r="H34" s="198"/>
      <c r="I34" s="198"/>
      <c r="J34" s="198"/>
      <c r="K34" s="198"/>
      <c r="L34" s="198"/>
      <c r="M34" s="198"/>
      <c r="N34" s="198"/>
      <c r="O34" s="198"/>
      <c r="P34" s="11"/>
      <c r="Q34" s="437"/>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9"/>
      <c r="AV34" s="437"/>
      <c r="AW34" s="438"/>
      <c r="AX34" s="438"/>
      <c r="AY34" s="438"/>
      <c r="AZ34" s="438"/>
      <c r="BA34" s="438"/>
      <c r="BB34" s="438"/>
      <c r="BC34" s="438"/>
      <c r="BD34" s="438"/>
      <c r="BE34" s="438"/>
      <c r="BF34" s="438"/>
      <c r="BG34" s="438"/>
      <c r="BH34" s="438"/>
      <c r="BI34" s="438"/>
      <c r="BJ34" s="438"/>
      <c r="BK34" s="438"/>
      <c r="BL34" s="438"/>
      <c r="BM34" s="438"/>
      <c r="BN34" s="438"/>
      <c r="BO34" s="438"/>
      <c r="BP34" s="438"/>
      <c r="BQ34" s="438"/>
      <c r="BR34" s="438"/>
      <c r="BS34" s="438"/>
      <c r="BT34" s="438"/>
      <c r="BU34" s="438"/>
      <c r="BV34" s="438"/>
      <c r="BW34" s="438"/>
      <c r="BX34" s="438"/>
      <c r="BY34" s="438"/>
      <c r="BZ34" s="438"/>
      <c r="CA34" s="438"/>
      <c r="CB34" s="439"/>
      <c r="CC34" s="476"/>
      <c r="CD34" s="477"/>
      <c r="CE34" s="477"/>
      <c r="CF34" s="477"/>
      <c r="CG34" s="477"/>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87"/>
      <c r="DS34" s="470"/>
      <c r="DT34" s="390"/>
      <c r="DU34" s="390"/>
      <c r="DV34" s="390"/>
      <c r="DW34" s="390"/>
      <c r="DX34" s="390"/>
      <c r="DY34" s="430"/>
    </row>
    <row r="35" spans="1:129" s="12" customFormat="1" ht="6.15" customHeight="1">
      <c r="A35" s="22"/>
      <c r="C35" s="197"/>
      <c r="D35" s="197"/>
      <c r="E35" s="197"/>
      <c r="F35" s="197"/>
      <c r="G35" s="197"/>
      <c r="H35" s="197"/>
      <c r="I35" s="197"/>
      <c r="J35" s="197"/>
      <c r="K35" s="197"/>
      <c r="L35" s="197"/>
      <c r="M35" s="197"/>
      <c r="N35" s="197"/>
      <c r="O35" s="197"/>
      <c r="P35" s="183"/>
      <c r="Q35" s="488"/>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89"/>
      <c r="BH35" s="467" t="s">
        <v>115</v>
      </c>
      <c r="BI35" s="467"/>
      <c r="BJ35" s="467"/>
      <c r="BK35" s="467"/>
      <c r="BL35" s="467"/>
      <c r="BM35" s="467"/>
      <c r="BN35" s="49"/>
      <c r="BO35" s="49"/>
      <c r="BP35" s="467" t="s">
        <v>116</v>
      </c>
      <c r="BQ35" s="467"/>
      <c r="BR35" s="467"/>
      <c r="BS35" s="467"/>
      <c r="BT35" s="467"/>
      <c r="BU35" s="467"/>
      <c r="BV35" s="491"/>
      <c r="BW35" s="491"/>
      <c r="BX35" s="491"/>
      <c r="BY35" s="491"/>
      <c r="BZ35" s="491"/>
      <c r="CA35" s="491"/>
      <c r="CB35" s="491"/>
      <c r="CC35" s="491"/>
      <c r="CD35" s="491"/>
      <c r="CE35" s="491"/>
      <c r="CF35" s="491"/>
      <c r="CG35" s="491"/>
      <c r="CH35" s="491"/>
      <c r="CI35" s="491"/>
      <c r="CJ35" s="491"/>
      <c r="CK35" s="491"/>
      <c r="CL35" s="491"/>
      <c r="CM35" s="491"/>
      <c r="CN35" s="491"/>
      <c r="CO35" s="491"/>
      <c r="CP35" s="491"/>
      <c r="CQ35" s="491"/>
      <c r="CR35" s="491"/>
      <c r="CS35" s="491"/>
      <c r="CT35" s="491"/>
      <c r="CU35" s="491"/>
      <c r="CV35" s="491"/>
      <c r="CW35" s="491"/>
      <c r="CX35" s="491"/>
      <c r="CY35" s="491"/>
      <c r="CZ35" s="491"/>
      <c r="DA35" s="491"/>
      <c r="DB35" s="491"/>
      <c r="DC35" s="491"/>
      <c r="DD35" s="491"/>
      <c r="DE35" s="491"/>
      <c r="DF35" s="491"/>
      <c r="DG35" s="491"/>
      <c r="DH35" s="491"/>
      <c r="DI35" s="491"/>
      <c r="DJ35" s="491"/>
      <c r="DK35" s="491"/>
      <c r="DL35" s="129"/>
      <c r="DM35" s="129"/>
      <c r="DN35" s="129"/>
      <c r="DO35" s="129"/>
      <c r="DP35" s="129"/>
      <c r="DQ35" s="129"/>
      <c r="DR35" s="181"/>
      <c r="DS35" s="470"/>
      <c r="DT35" s="390"/>
      <c r="DU35" s="390"/>
      <c r="DV35" s="390"/>
      <c r="DW35" s="390"/>
      <c r="DX35" s="390"/>
      <c r="DY35" s="430"/>
    </row>
    <row r="36" spans="1:129" s="12" customFormat="1" ht="6.15" customHeight="1">
      <c r="A36" s="7"/>
      <c r="B36" s="467" t="s">
        <v>117</v>
      </c>
      <c r="C36" s="467"/>
      <c r="D36" s="467"/>
      <c r="E36" s="467"/>
      <c r="F36" s="467"/>
      <c r="G36" s="467"/>
      <c r="H36" s="467"/>
      <c r="I36" s="467"/>
      <c r="J36" s="467"/>
      <c r="K36" s="467"/>
      <c r="L36" s="467"/>
      <c r="M36" s="467"/>
      <c r="N36" s="467"/>
      <c r="O36" s="467"/>
      <c r="P36" s="183"/>
      <c r="Q36" s="490"/>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D36" s="491"/>
      <c r="BE36" s="491"/>
      <c r="BF36" s="491"/>
      <c r="BG36" s="491"/>
      <c r="BH36" s="467"/>
      <c r="BI36" s="467"/>
      <c r="BJ36" s="467"/>
      <c r="BK36" s="467"/>
      <c r="BL36" s="467"/>
      <c r="BM36" s="467"/>
      <c r="BN36" s="49"/>
      <c r="BO36" s="49"/>
      <c r="BP36" s="467"/>
      <c r="BQ36" s="467"/>
      <c r="BR36" s="467"/>
      <c r="BS36" s="467"/>
      <c r="BT36" s="467"/>
      <c r="BU36" s="467"/>
      <c r="BV36" s="491"/>
      <c r="BW36" s="491"/>
      <c r="BX36" s="491"/>
      <c r="BY36" s="491"/>
      <c r="BZ36" s="491"/>
      <c r="CA36" s="491"/>
      <c r="CB36" s="491"/>
      <c r="CC36" s="491"/>
      <c r="CD36" s="491"/>
      <c r="CE36" s="491"/>
      <c r="CF36" s="491"/>
      <c r="CG36" s="491"/>
      <c r="CH36" s="491"/>
      <c r="CI36" s="491"/>
      <c r="CJ36" s="491"/>
      <c r="CK36" s="491"/>
      <c r="CL36" s="491"/>
      <c r="CM36" s="491"/>
      <c r="CN36" s="491"/>
      <c r="CO36" s="491"/>
      <c r="CP36" s="491"/>
      <c r="CQ36" s="491"/>
      <c r="CR36" s="491"/>
      <c r="CS36" s="491"/>
      <c r="CT36" s="491"/>
      <c r="CU36" s="491"/>
      <c r="CV36" s="491"/>
      <c r="CW36" s="491"/>
      <c r="CX36" s="491"/>
      <c r="CY36" s="491"/>
      <c r="CZ36" s="491"/>
      <c r="DA36" s="491"/>
      <c r="DB36" s="491"/>
      <c r="DC36" s="491"/>
      <c r="DD36" s="491"/>
      <c r="DE36" s="491"/>
      <c r="DF36" s="491"/>
      <c r="DG36" s="491"/>
      <c r="DH36" s="491"/>
      <c r="DI36" s="491"/>
      <c r="DJ36" s="491"/>
      <c r="DK36" s="491"/>
      <c r="DL36" s="129"/>
      <c r="DM36" s="129"/>
      <c r="DN36" s="129"/>
      <c r="DO36" s="129"/>
      <c r="DP36" s="129"/>
      <c r="DQ36" s="129"/>
      <c r="DR36" s="181"/>
      <c r="DS36" s="470"/>
      <c r="DT36" s="390"/>
      <c r="DU36" s="390"/>
      <c r="DV36" s="390"/>
      <c r="DW36" s="390"/>
      <c r="DX36" s="390"/>
      <c r="DY36" s="430"/>
    </row>
    <row r="37" spans="1:129" s="12" customFormat="1" ht="6.15" customHeight="1">
      <c r="A37" s="22"/>
      <c r="B37" s="467"/>
      <c r="C37" s="467"/>
      <c r="D37" s="467"/>
      <c r="E37" s="467"/>
      <c r="F37" s="467"/>
      <c r="G37" s="467"/>
      <c r="H37" s="467"/>
      <c r="I37" s="467"/>
      <c r="J37" s="467"/>
      <c r="K37" s="467"/>
      <c r="L37" s="467"/>
      <c r="M37" s="467"/>
      <c r="N37" s="467"/>
      <c r="O37" s="467"/>
      <c r="P37" s="183"/>
      <c r="Q37" s="490"/>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1"/>
      <c r="BC37" s="491"/>
      <c r="BD37" s="491"/>
      <c r="BE37" s="491"/>
      <c r="BF37" s="491"/>
      <c r="BG37" s="491"/>
      <c r="BH37" s="467"/>
      <c r="BI37" s="467"/>
      <c r="BJ37" s="467"/>
      <c r="BK37" s="467"/>
      <c r="BL37" s="467"/>
      <c r="BM37" s="467"/>
      <c r="BN37" s="49"/>
      <c r="BO37" s="49"/>
      <c r="BP37" s="467"/>
      <c r="BQ37" s="467"/>
      <c r="BR37" s="467"/>
      <c r="BS37" s="467"/>
      <c r="BT37" s="467"/>
      <c r="BU37" s="467"/>
      <c r="BV37" s="491"/>
      <c r="BW37" s="491"/>
      <c r="BX37" s="491"/>
      <c r="BY37" s="491"/>
      <c r="BZ37" s="491"/>
      <c r="CA37" s="491"/>
      <c r="CB37" s="491"/>
      <c r="CC37" s="491"/>
      <c r="CD37" s="491"/>
      <c r="CE37" s="491"/>
      <c r="CF37" s="491"/>
      <c r="CG37" s="491"/>
      <c r="CH37" s="491"/>
      <c r="CI37" s="491"/>
      <c r="CJ37" s="491"/>
      <c r="CK37" s="491"/>
      <c r="CL37" s="491"/>
      <c r="CM37" s="491"/>
      <c r="CN37" s="491"/>
      <c r="CO37" s="491"/>
      <c r="CP37" s="491"/>
      <c r="CQ37" s="491"/>
      <c r="CR37" s="491"/>
      <c r="CS37" s="491"/>
      <c r="CT37" s="491"/>
      <c r="CU37" s="491"/>
      <c r="CV37" s="491"/>
      <c r="CW37" s="491"/>
      <c r="CX37" s="491"/>
      <c r="CY37" s="491"/>
      <c r="CZ37" s="491"/>
      <c r="DA37" s="491"/>
      <c r="DB37" s="491"/>
      <c r="DC37" s="491"/>
      <c r="DD37" s="491"/>
      <c r="DE37" s="491"/>
      <c r="DF37" s="491"/>
      <c r="DG37" s="491"/>
      <c r="DH37" s="491"/>
      <c r="DI37" s="491"/>
      <c r="DJ37" s="491"/>
      <c r="DK37" s="491"/>
      <c r="DL37" s="129"/>
      <c r="DM37" s="129"/>
      <c r="DN37" s="129"/>
      <c r="DO37" s="129"/>
      <c r="DP37" s="129"/>
      <c r="DQ37" s="129"/>
      <c r="DR37" s="181"/>
      <c r="DS37" s="471"/>
      <c r="DT37" s="438"/>
      <c r="DU37" s="438"/>
      <c r="DV37" s="438"/>
      <c r="DW37" s="438"/>
      <c r="DX37" s="438"/>
      <c r="DY37" s="472"/>
    </row>
    <row r="38" spans="1:129" s="12" customFormat="1" ht="6.15" customHeight="1">
      <c r="A38" s="22"/>
      <c r="B38" s="473" t="s">
        <v>118</v>
      </c>
      <c r="C38" s="473"/>
      <c r="D38" s="473"/>
      <c r="E38" s="473"/>
      <c r="F38" s="473"/>
      <c r="G38" s="473"/>
      <c r="H38" s="473"/>
      <c r="I38" s="473"/>
      <c r="J38" s="473"/>
      <c r="K38" s="473"/>
      <c r="L38" s="473"/>
      <c r="M38" s="473"/>
      <c r="N38" s="473"/>
      <c r="O38" s="473"/>
      <c r="P38" s="39"/>
      <c r="Q38" s="490"/>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1"/>
      <c r="BA38" s="491"/>
      <c r="BB38" s="491"/>
      <c r="BC38" s="491"/>
      <c r="BD38" s="491"/>
      <c r="BE38" s="491"/>
      <c r="BF38" s="491"/>
      <c r="BG38" s="491"/>
      <c r="BH38" s="467"/>
      <c r="BI38" s="467"/>
      <c r="BJ38" s="467"/>
      <c r="BK38" s="467"/>
      <c r="BL38" s="467"/>
      <c r="BM38" s="467"/>
      <c r="BN38" s="49"/>
      <c r="BO38" s="49"/>
      <c r="BP38" s="467"/>
      <c r="BQ38" s="467"/>
      <c r="BR38" s="467"/>
      <c r="BS38" s="467"/>
      <c r="BT38" s="467"/>
      <c r="BU38" s="467"/>
      <c r="BV38" s="491"/>
      <c r="BW38" s="491"/>
      <c r="BX38" s="491"/>
      <c r="BY38" s="491"/>
      <c r="BZ38" s="491"/>
      <c r="CA38" s="491"/>
      <c r="CB38" s="491"/>
      <c r="CC38" s="491"/>
      <c r="CD38" s="491"/>
      <c r="CE38" s="491"/>
      <c r="CF38" s="491"/>
      <c r="CG38" s="491"/>
      <c r="CH38" s="491"/>
      <c r="CI38" s="491"/>
      <c r="CJ38" s="491"/>
      <c r="CK38" s="491"/>
      <c r="CL38" s="491"/>
      <c r="CM38" s="491"/>
      <c r="CN38" s="491"/>
      <c r="CO38" s="491"/>
      <c r="CP38" s="491"/>
      <c r="CQ38" s="491"/>
      <c r="CR38" s="491"/>
      <c r="CS38" s="491"/>
      <c r="CT38" s="491"/>
      <c r="CU38" s="491"/>
      <c r="CV38" s="491"/>
      <c r="CW38" s="491"/>
      <c r="CX38" s="491"/>
      <c r="CY38" s="491"/>
      <c r="CZ38" s="491"/>
      <c r="DA38" s="491"/>
      <c r="DB38" s="491"/>
      <c r="DC38" s="491"/>
      <c r="DD38" s="491"/>
      <c r="DE38" s="491"/>
      <c r="DF38" s="491"/>
      <c r="DG38" s="491"/>
      <c r="DH38" s="491"/>
      <c r="DI38" s="491"/>
      <c r="DJ38" s="491"/>
      <c r="DK38" s="491"/>
      <c r="DL38" s="25"/>
      <c r="DM38" s="25"/>
      <c r="DN38" s="25"/>
      <c r="DO38" s="25"/>
      <c r="DP38" s="25"/>
      <c r="DQ38" s="25"/>
      <c r="DR38" s="181"/>
      <c r="DS38" s="31"/>
      <c r="DT38" s="211"/>
      <c r="DU38" s="211"/>
      <c r="DV38" s="211"/>
      <c r="DW38" s="211"/>
      <c r="DX38" s="211"/>
      <c r="DY38" s="215"/>
    </row>
    <row r="39" spans="1:129" s="12" customFormat="1" ht="6.15" customHeight="1">
      <c r="A39" s="22"/>
      <c r="B39" s="473"/>
      <c r="C39" s="473"/>
      <c r="D39" s="473"/>
      <c r="E39" s="473"/>
      <c r="F39" s="473"/>
      <c r="G39" s="473"/>
      <c r="H39" s="473"/>
      <c r="I39" s="473"/>
      <c r="J39" s="473"/>
      <c r="K39" s="473"/>
      <c r="L39" s="473"/>
      <c r="M39" s="473"/>
      <c r="N39" s="473"/>
      <c r="O39" s="473"/>
      <c r="P39" s="39"/>
      <c r="Q39" s="490"/>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491"/>
      <c r="BH39" s="467"/>
      <c r="BI39" s="467"/>
      <c r="BJ39" s="467"/>
      <c r="BK39" s="467"/>
      <c r="BL39" s="467"/>
      <c r="BM39" s="467"/>
      <c r="BN39" s="49"/>
      <c r="BO39" s="49"/>
      <c r="BP39" s="467"/>
      <c r="BQ39" s="467"/>
      <c r="BR39" s="467"/>
      <c r="BS39" s="467"/>
      <c r="BT39" s="467"/>
      <c r="BU39" s="467"/>
      <c r="BV39" s="491"/>
      <c r="BW39" s="491"/>
      <c r="BX39" s="491"/>
      <c r="BY39" s="491"/>
      <c r="BZ39" s="491"/>
      <c r="CA39" s="491"/>
      <c r="CB39" s="491"/>
      <c r="CC39" s="491"/>
      <c r="CD39" s="491"/>
      <c r="CE39" s="491"/>
      <c r="CF39" s="491"/>
      <c r="CG39" s="491"/>
      <c r="CH39" s="491"/>
      <c r="CI39" s="491"/>
      <c r="CJ39" s="491"/>
      <c r="CK39" s="491"/>
      <c r="CL39" s="491"/>
      <c r="CM39" s="491"/>
      <c r="CN39" s="491"/>
      <c r="CO39" s="491"/>
      <c r="CP39" s="491"/>
      <c r="CQ39" s="491"/>
      <c r="CR39" s="491"/>
      <c r="CS39" s="491"/>
      <c r="CT39" s="491"/>
      <c r="CU39" s="491"/>
      <c r="CV39" s="491"/>
      <c r="CW39" s="491"/>
      <c r="CX39" s="491"/>
      <c r="CY39" s="491"/>
      <c r="CZ39" s="491"/>
      <c r="DA39" s="491"/>
      <c r="DB39" s="491"/>
      <c r="DC39" s="491"/>
      <c r="DD39" s="491"/>
      <c r="DE39" s="491"/>
      <c r="DF39" s="491"/>
      <c r="DG39" s="491"/>
      <c r="DH39" s="491"/>
      <c r="DI39" s="491"/>
      <c r="DJ39" s="491"/>
      <c r="DK39" s="491"/>
      <c r="DL39" s="25"/>
      <c r="DM39" s="25"/>
      <c r="DN39" s="25"/>
      <c r="DO39" s="25"/>
      <c r="DP39" s="25"/>
      <c r="DQ39" s="25"/>
      <c r="DR39" s="207"/>
      <c r="DS39" s="470" t="s">
        <v>119</v>
      </c>
      <c r="DT39" s="390"/>
      <c r="DU39" s="390"/>
      <c r="DV39" s="390"/>
      <c r="DW39" s="390"/>
      <c r="DX39" s="390"/>
      <c r="DY39" s="430"/>
    </row>
    <row r="40" spans="1:129" s="12" customFormat="1" ht="6" customHeight="1">
      <c r="A40" s="16"/>
      <c r="B40" s="467" t="s">
        <v>120</v>
      </c>
      <c r="C40" s="467"/>
      <c r="D40" s="467"/>
      <c r="E40" s="467"/>
      <c r="F40" s="467"/>
      <c r="G40" s="467"/>
      <c r="H40" s="467"/>
      <c r="I40" s="467"/>
      <c r="J40" s="467"/>
      <c r="K40" s="467"/>
      <c r="L40" s="467"/>
      <c r="M40" s="467"/>
      <c r="N40" s="467"/>
      <c r="O40" s="467"/>
      <c r="P40" s="39"/>
      <c r="Q40" s="490"/>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67"/>
      <c r="BI40" s="467"/>
      <c r="BJ40" s="467"/>
      <c r="BK40" s="467"/>
      <c r="BL40" s="467"/>
      <c r="BM40" s="467"/>
      <c r="BN40" s="49"/>
      <c r="BO40" s="49"/>
      <c r="BP40" s="467" t="s">
        <v>121</v>
      </c>
      <c r="BQ40" s="467"/>
      <c r="BR40" s="467"/>
      <c r="BS40" s="467"/>
      <c r="BT40" s="467"/>
      <c r="BU40" s="467"/>
      <c r="BV40" s="491"/>
      <c r="BW40" s="491"/>
      <c r="BX40" s="491"/>
      <c r="BY40" s="491"/>
      <c r="BZ40" s="491"/>
      <c r="CA40" s="491"/>
      <c r="CB40" s="491"/>
      <c r="CC40" s="491"/>
      <c r="CD40" s="491"/>
      <c r="CE40" s="491"/>
      <c r="CF40" s="491"/>
      <c r="CG40" s="491"/>
      <c r="CH40" s="491"/>
      <c r="CI40" s="491"/>
      <c r="CJ40" s="491"/>
      <c r="CK40" s="491"/>
      <c r="CL40" s="491"/>
      <c r="CM40" s="491"/>
      <c r="CN40" s="491"/>
      <c r="CO40" s="491"/>
      <c r="CP40" s="491"/>
      <c r="CQ40" s="491"/>
      <c r="CR40" s="491"/>
      <c r="CS40" s="491"/>
      <c r="CT40" s="491"/>
      <c r="CU40" s="491"/>
      <c r="CV40" s="491"/>
      <c r="CW40" s="491"/>
      <c r="CX40" s="491"/>
      <c r="CY40" s="491"/>
      <c r="CZ40" s="491"/>
      <c r="DA40" s="491"/>
      <c r="DB40" s="491"/>
      <c r="DC40" s="491"/>
      <c r="DD40" s="491"/>
      <c r="DE40" s="491"/>
      <c r="DF40" s="491"/>
      <c r="DG40" s="491"/>
      <c r="DH40" s="491"/>
      <c r="DI40" s="491"/>
      <c r="DJ40" s="491"/>
      <c r="DK40" s="491"/>
      <c r="DL40" s="290" t="s">
        <v>122</v>
      </c>
      <c r="DM40" s="390"/>
      <c r="DN40" s="390"/>
      <c r="DO40" s="390"/>
      <c r="DP40" s="390"/>
      <c r="DQ40" s="129"/>
      <c r="DR40" s="207"/>
      <c r="DS40" s="470"/>
      <c r="DT40" s="390"/>
      <c r="DU40" s="390"/>
      <c r="DV40" s="390"/>
      <c r="DW40" s="390"/>
      <c r="DX40" s="390"/>
      <c r="DY40" s="430"/>
    </row>
    <row r="41" spans="1:129" s="12" customFormat="1" ht="6.15" customHeight="1">
      <c r="A41" s="7"/>
      <c r="B41" s="467"/>
      <c r="C41" s="467"/>
      <c r="D41" s="467"/>
      <c r="E41" s="467"/>
      <c r="F41" s="467"/>
      <c r="G41" s="467"/>
      <c r="H41" s="467"/>
      <c r="I41" s="467"/>
      <c r="J41" s="467"/>
      <c r="K41" s="467"/>
      <c r="L41" s="467"/>
      <c r="M41" s="467"/>
      <c r="N41" s="467"/>
      <c r="O41" s="467"/>
      <c r="P41" s="39"/>
      <c r="Q41" s="490"/>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1"/>
      <c r="BA41" s="491"/>
      <c r="BB41" s="491"/>
      <c r="BC41" s="491"/>
      <c r="BD41" s="491"/>
      <c r="BE41" s="491"/>
      <c r="BF41" s="491"/>
      <c r="BG41" s="491"/>
      <c r="BH41" s="467"/>
      <c r="BI41" s="467"/>
      <c r="BJ41" s="467"/>
      <c r="BK41" s="467"/>
      <c r="BL41" s="467"/>
      <c r="BM41" s="467"/>
      <c r="BN41" s="49"/>
      <c r="BO41" s="49"/>
      <c r="BP41" s="467"/>
      <c r="BQ41" s="467"/>
      <c r="BR41" s="467"/>
      <c r="BS41" s="467"/>
      <c r="BT41" s="467"/>
      <c r="BU41" s="467"/>
      <c r="BV41" s="491"/>
      <c r="BW41" s="491"/>
      <c r="BX41" s="491"/>
      <c r="BY41" s="491"/>
      <c r="BZ41" s="491"/>
      <c r="CA41" s="491"/>
      <c r="CB41" s="491"/>
      <c r="CC41" s="491"/>
      <c r="CD41" s="491"/>
      <c r="CE41" s="491"/>
      <c r="CF41" s="491"/>
      <c r="CG41" s="491"/>
      <c r="CH41" s="491"/>
      <c r="CI41" s="491"/>
      <c r="CJ41" s="491"/>
      <c r="CK41" s="491"/>
      <c r="CL41" s="491"/>
      <c r="CM41" s="491"/>
      <c r="CN41" s="491"/>
      <c r="CO41" s="491"/>
      <c r="CP41" s="491"/>
      <c r="CQ41" s="491"/>
      <c r="CR41" s="491"/>
      <c r="CS41" s="491"/>
      <c r="CT41" s="491"/>
      <c r="CU41" s="491"/>
      <c r="CV41" s="491"/>
      <c r="CW41" s="491"/>
      <c r="CX41" s="491"/>
      <c r="CY41" s="491"/>
      <c r="CZ41" s="491"/>
      <c r="DA41" s="491"/>
      <c r="DB41" s="491"/>
      <c r="DC41" s="491"/>
      <c r="DD41" s="491"/>
      <c r="DE41" s="491"/>
      <c r="DF41" s="491"/>
      <c r="DG41" s="491"/>
      <c r="DH41" s="491"/>
      <c r="DI41" s="491"/>
      <c r="DJ41" s="491"/>
      <c r="DK41" s="491"/>
      <c r="DL41" s="390"/>
      <c r="DM41" s="390"/>
      <c r="DN41" s="390"/>
      <c r="DO41" s="390"/>
      <c r="DP41" s="390"/>
      <c r="DQ41" s="129"/>
      <c r="DR41" s="181"/>
      <c r="DS41" s="470" t="s">
        <v>123</v>
      </c>
      <c r="DT41" s="390"/>
      <c r="DU41" s="390"/>
      <c r="DV41" s="390"/>
      <c r="DW41" s="390"/>
      <c r="DX41" s="390"/>
      <c r="DY41" s="430"/>
    </row>
    <row r="42" spans="1:129" s="12" customFormat="1" ht="6.15" customHeight="1">
      <c r="A42" s="216"/>
      <c r="B42" s="467" t="s">
        <v>124</v>
      </c>
      <c r="C42" s="467"/>
      <c r="D42" s="467"/>
      <c r="E42" s="467"/>
      <c r="F42" s="467"/>
      <c r="G42" s="467"/>
      <c r="H42" s="467"/>
      <c r="I42" s="467"/>
      <c r="J42" s="467"/>
      <c r="K42" s="129"/>
      <c r="L42" s="129"/>
      <c r="M42" s="129"/>
      <c r="N42" s="129"/>
      <c r="O42" s="129"/>
      <c r="P42" s="39"/>
      <c r="Q42" s="490"/>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91"/>
      <c r="AS42" s="491"/>
      <c r="AT42" s="491"/>
      <c r="AU42" s="491"/>
      <c r="AV42" s="491"/>
      <c r="AW42" s="491"/>
      <c r="AX42" s="491"/>
      <c r="AY42" s="491"/>
      <c r="AZ42" s="491"/>
      <c r="BA42" s="491"/>
      <c r="BB42" s="491"/>
      <c r="BC42" s="491"/>
      <c r="BD42" s="491"/>
      <c r="BE42" s="491"/>
      <c r="BF42" s="491"/>
      <c r="BG42" s="491"/>
      <c r="BH42" s="467"/>
      <c r="BI42" s="467"/>
      <c r="BJ42" s="467"/>
      <c r="BK42" s="467"/>
      <c r="BL42" s="467"/>
      <c r="BM42" s="467"/>
      <c r="BN42" s="49"/>
      <c r="BO42" s="49"/>
      <c r="BP42" s="467"/>
      <c r="BQ42" s="467"/>
      <c r="BR42" s="467"/>
      <c r="BS42" s="467"/>
      <c r="BT42" s="467"/>
      <c r="BU42" s="467"/>
      <c r="BV42" s="491"/>
      <c r="BW42" s="491"/>
      <c r="BX42" s="491"/>
      <c r="BY42" s="491"/>
      <c r="BZ42" s="491"/>
      <c r="CA42" s="491"/>
      <c r="CB42" s="491"/>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1"/>
      <c r="CZ42" s="491"/>
      <c r="DA42" s="491"/>
      <c r="DB42" s="491"/>
      <c r="DC42" s="491"/>
      <c r="DD42" s="491"/>
      <c r="DE42" s="491"/>
      <c r="DF42" s="491"/>
      <c r="DG42" s="491"/>
      <c r="DH42" s="491"/>
      <c r="DI42" s="491"/>
      <c r="DJ42" s="491"/>
      <c r="DK42" s="491"/>
      <c r="DL42" s="390"/>
      <c r="DM42" s="390"/>
      <c r="DN42" s="390"/>
      <c r="DO42" s="390"/>
      <c r="DP42" s="390"/>
      <c r="DQ42" s="129"/>
      <c r="DR42" s="181"/>
      <c r="DS42" s="470"/>
      <c r="DT42" s="390"/>
      <c r="DU42" s="390"/>
      <c r="DV42" s="390"/>
      <c r="DW42" s="390"/>
      <c r="DX42" s="390"/>
      <c r="DY42" s="430"/>
    </row>
    <row r="43" spans="1:129" s="12" customFormat="1" ht="6.15" customHeight="1">
      <c r="A43" s="16"/>
      <c r="B43" s="467"/>
      <c r="C43" s="467"/>
      <c r="D43" s="467"/>
      <c r="E43" s="467"/>
      <c r="F43" s="467"/>
      <c r="G43" s="467"/>
      <c r="H43" s="467"/>
      <c r="I43" s="467"/>
      <c r="J43" s="467"/>
      <c r="K43" s="197"/>
      <c r="L43" s="197"/>
      <c r="M43" s="197"/>
      <c r="N43" s="197"/>
      <c r="O43" s="197"/>
      <c r="P43" s="39"/>
      <c r="Q43" s="490"/>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1"/>
      <c r="BB43" s="491"/>
      <c r="BC43" s="491"/>
      <c r="BD43" s="491"/>
      <c r="BE43" s="491"/>
      <c r="BF43" s="491"/>
      <c r="BG43" s="491"/>
      <c r="BH43" s="467"/>
      <c r="BI43" s="467"/>
      <c r="BJ43" s="467"/>
      <c r="BK43" s="467"/>
      <c r="BL43" s="467"/>
      <c r="BM43" s="467"/>
      <c r="BN43" s="49"/>
      <c r="BO43" s="49"/>
      <c r="BP43" s="467"/>
      <c r="BQ43" s="467"/>
      <c r="BR43" s="467"/>
      <c r="BS43" s="467"/>
      <c r="BT43" s="467"/>
      <c r="BU43" s="467"/>
      <c r="BV43" s="491"/>
      <c r="BW43" s="491"/>
      <c r="BX43" s="491"/>
      <c r="BY43" s="491"/>
      <c r="BZ43" s="491"/>
      <c r="CA43" s="491"/>
      <c r="CB43" s="491"/>
      <c r="CC43" s="491"/>
      <c r="CD43" s="491"/>
      <c r="CE43" s="491"/>
      <c r="CF43" s="491"/>
      <c r="CG43" s="491"/>
      <c r="CH43" s="491"/>
      <c r="CI43" s="491"/>
      <c r="CJ43" s="491"/>
      <c r="CK43" s="491"/>
      <c r="CL43" s="491"/>
      <c r="CM43" s="491"/>
      <c r="CN43" s="491"/>
      <c r="CO43" s="491"/>
      <c r="CP43" s="491"/>
      <c r="CQ43" s="491"/>
      <c r="CR43" s="491"/>
      <c r="CS43" s="491"/>
      <c r="CT43" s="491"/>
      <c r="CU43" s="491"/>
      <c r="CV43" s="491"/>
      <c r="CW43" s="491"/>
      <c r="CX43" s="491"/>
      <c r="CY43" s="491"/>
      <c r="CZ43" s="491"/>
      <c r="DA43" s="491"/>
      <c r="DB43" s="491"/>
      <c r="DC43" s="491"/>
      <c r="DD43" s="491"/>
      <c r="DE43" s="491"/>
      <c r="DF43" s="491"/>
      <c r="DG43" s="491"/>
      <c r="DH43" s="491"/>
      <c r="DI43" s="491"/>
      <c r="DJ43" s="491"/>
      <c r="DK43" s="491"/>
      <c r="DL43" s="390"/>
      <c r="DM43" s="390"/>
      <c r="DN43" s="390"/>
      <c r="DO43" s="390"/>
      <c r="DP43" s="390"/>
      <c r="DQ43" s="129"/>
      <c r="DR43" s="181"/>
      <c r="DS43" s="190"/>
      <c r="DT43" s="185"/>
      <c r="DU43" s="185"/>
      <c r="DV43" s="185"/>
      <c r="DW43" s="185"/>
      <c r="DX43" s="185"/>
      <c r="DY43" s="191"/>
    </row>
    <row r="44" spans="1:129" s="12" customFormat="1" ht="6.15" customHeight="1">
      <c r="A44" s="16"/>
      <c r="B44" s="129"/>
      <c r="C44" s="129"/>
      <c r="D44" s="129"/>
      <c r="E44" s="129"/>
      <c r="F44" s="129"/>
      <c r="G44" s="129"/>
      <c r="H44" s="129"/>
      <c r="I44" s="129"/>
      <c r="J44" s="197"/>
      <c r="K44" s="197"/>
      <c r="L44" s="197"/>
      <c r="M44" s="197"/>
      <c r="N44" s="197"/>
      <c r="O44" s="197"/>
      <c r="P44" s="39"/>
      <c r="Q44" s="492"/>
      <c r="R44" s="493"/>
      <c r="S44" s="493"/>
      <c r="T44" s="493"/>
      <c r="U44" s="493"/>
      <c r="V44" s="493"/>
      <c r="W44" s="493"/>
      <c r="X44" s="493"/>
      <c r="Y44" s="493"/>
      <c r="Z44" s="493"/>
      <c r="AA44" s="493"/>
      <c r="AB44" s="493"/>
      <c r="AC44" s="493"/>
      <c r="AD44" s="493"/>
      <c r="AE44" s="493"/>
      <c r="AF44" s="493"/>
      <c r="AG44" s="493"/>
      <c r="AH44" s="493"/>
      <c r="AI44" s="493"/>
      <c r="AJ44" s="493"/>
      <c r="AK44" s="493"/>
      <c r="AL44" s="493"/>
      <c r="AM44" s="493"/>
      <c r="AN44" s="493"/>
      <c r="AO44" s="493"/>
      <c r="AP44" s="493"/>
      <c r="AQ44" s="493"/>
      <c r="AR44" s="493"/>
      <c r="AS44" s="493"/>
      <c r="AT44" s="493"/>
      <c r="AU44" s="493"/>
      <c r="AV44" s="493"/>
      <c r="AW44" s="493"/>
      <c r="AX44" s="493"/>
      <c r="AY44" s="493"/>
      <c r="AZ44" s="493"/>
      <c r="BA44" s="493"/>
      <c r="BB44" s="493"/>
      <c r="BC44" s="493"/>
      <c r="BD44" s="493"/>
      <c r="BE44" s="493"/>
      <c r="BF44" s="493"/>
      <c r="BG44" s="493"/>
      <c r="BH44" s="467"/>
      <c r="BI44" s="467"/>
      <c r="BJ44" s="467"/>
      <c r="BK44" s="467"/>
      <c r="BL44" s="467"/>
      <c r="BM44" s="467"/>
      <c r="BN44" s="49"/>
      <c r="BO44" s="49"/>
      <c r="BP44" s="467"/>
      <c r="BQ44" s="467"/>
      <c r="BR44" s="467"/>
      <c r="BS44" s="467"/>
      <c r="BT44" s="467"/>
      <c r="BU44" s="467"/>
      <c r="BV44" s="491"/>
      <c r="BW44" s="491"/>
      <c r="BX44" s="491"/>
      <c r="BY44" s="491"/>
      <c r="BZ44" s="491"/>
      <c r="CA44" s="491"/>
      <c r="CB44" s="491"/>
      <c r="CC44" s="491"/>
      <c r="CD44" s="491"/>
      <c r="CE44" s="491"/>
      <c r="CF44" s="491"/>
      <c r="CG44" s="491"/>
      <c r="CH44" s="491"/>
      <c r="CI44" s="491"/>
      <c r="CJ44" s="491"/>
      <c r="CK44" s="491"/>
      <c r="CL44" s="491"/>
      <c r="CM44" s="491"/>
      <c r="CN44" s="491"/>
      <c r="CO44" s="491"/>
      <c r="CP44" s="491"/>
      <c r="CQ44" s="491"/>
      <c r="CR44" s="491"/>
      <c r="CS44" s="491"/>
      <c r="CT44" s="491"/>
      <c r="CU44" s="491"/>
      <c r="CV44" s="491"/>
      <c r="CW44" s="491"/>
      <c r="CX44" s="491"/>
      <c r="CY44" s="491"/>
      <c r="CZ44" s="491"/>
      <c r="DA44" s="491"/>
      <c r="DB44" s="491"/>
      <c r="DC44" s="491"/>
      <c r="DD44" s="491"/>
      <c r="DE44" s="491"/>
      <c r="DF44" s="491"/>
      <c r="DG44" s="491"/>
      <c r="DH44" s="491"/>
      <c r="DI44" s="491"/>
      <c r="DJ44" s="491"/>
      <c r="DK44" s="491"/>
      <c r="DL44" s="438"/>
      <c r="DM44" s="438"/>
      <c r="DN44" s="438"/>
      <c r="DO44" s="438"/>
      <c r="DP44" s="438"/>
      <c r="DQ44" s="129"/>
      <c r="DR44" s="181"/>
      <c r="DS44" s="468"/>
      <c r="DT44" s="388"/>
      <c r="DU44" s="388"/>
      <c r="DV44" s="388"/>
      <c r="DW44" s="388"/>
      <c r="DX44" s="388"/>
      <c r="DY44" s="469"/>
    </row>
    <row r="45" spans="1:129" s="12" customFormat="1" ht="6.15" customHeight="1">
      <c r="A45" s="497" t="s">
        <v>125</v>
      </c>
      <c r="B45" s="498"/>
      <c r="C45" s="498"/>
      <c r="D45" s="498"/>
      <c r="E45" s="498"/>
      <c r="F45" s="498"/>
      <c r="G45" s="498"/>
      <c r="H45" s="498"/>
      <c r="I45" s="498"/>
      <c r="J45" s="498"/>
      <c r="K45" s="498"/>
      <c r="L45" s="498"/>
      <c r="M45" s="498"/>
      <c r="N45" s="498"/>
      <c r="O45" s="498"/>
      <c r="P45" s="499"/>
      <c r="Q45" s="514" t="str">
        <f>IF(入力表!$C$14="","",入力表!$C$14)</f>
        <v/>
      </c>
      <c r="R45" s="515"/>
      <c r="S45" s="515"/>
      <c r="T45" s="515"/>
      <c r="U45" s="515"/>
      <c r="V45" s="515"/>
      <c r="W45" s="515"/>
      <c r="X45" s="515"/>
      <c r="Y45" s="515"/>
      <c r="Z45" s="515"/>
      <c r="AA45" s="515"/>
      <c r="AB45" s="515"/>
      <c r="AC45" s="515"/>
      <c r="AD45" s="515"/>
      <c r="AE45" s="515"/>
      <c r="AF45" s="515"/>
      <c r="AG45" s="516"/>
      <c r="AH45" s="516"/>
      <c r="AI45" s="516"/>
      <c r="AJ45" s="516"/>
      <c r="AK45" s="516"/>
      <c r="AL45" s="516"/>
      <c r="AM45" s="516"/>
      <c r="AN45" s="516"/>
      <c r="AO45" s="516"/>
      <c r="AP45" s="521" t="s">
        <v>91</v>
      </c>
      <c r="AQ45" s="522"/>
      <c r="AR45" s="522"/>
      <c r="AS45" s="522"/>
      <c r="AT45" s="192"/>
      <c r="AU45" s="187"/>
      <c r="AV45" s="187"/>
      <c r="AW45" s="187"/>
      <c r="AX45" s="187"/>
      <c r="AY45" s="187"/>
      <c r="AZ45" s="187"/>
      <c r="BA45" s="187"/>
      <c r="BB45" s="187"/>
      <c r="BC45" s="193"/>
      <c r="BD45" s="474" t="str">
        <f>IF(入力表!C19="","",TEXT(入力表!C19,"ggg"))</f>
        <v/>
      </c>
      <c r="BE45" s="388"/>
      <c r="BF45" s="388"/>
      <c r="BG45" s="388"/>
      <c r="BH45" s="388"/>
      <c r="BI45" s="388"/>
      <c r="BJ45" s="388" t="str">
        <f>IF(入力表!C19="","",TEXT(入力表!C19,"e"))</f>
        <v/>
      </c>
      <c r="BK45" s="388"/>
      <c r="BL45" s="388"/>
      <c r="BM45" s="388"/>
      <c r="BN45" s="388"/>
      <c r="BO45" s="388" t="s">
        <v>98</v>
      </c>
      <c r="BP45" s="388"/>
      <c r="BQ45" s="388" t="str">
        <f>IF(入力表!C19="","",MONTH(入力表!C19))</f>
        <v/>
      </c>
      <c r="BR45" s="388"/>
      <c r="BS45" s="388"/>
      <c r="BT45" s="388"/>
      <c r="BU45" s="388"/>
      <c r="BV45" s="388" t="s">
        <v>99</v>
      </c>
      <c r="BW45" s="388"/>
      <c r="BX45" s="388" t="str">
        <f>IF(入力表!C19="","",DAY(入力表!C19))</f>
        <v/>
      </c>
      <c r="BY45" s="388"/>
      <c r="BZ45" s="388"/>
      <c r="CA45" s="388"/>
      <c r="CB45" s="388"/>
      <c r="CC45" s="388" t="s">
        <v>100</v>
      </c>
      <c r="CD45" s="388"/>
      <c r="CE45" s="388" t="s">
        <v>126</v>
      </c>
      <c r="CF45" s="388"/>
      <c r="CG45" s="388"/>
      <c r="CH45" s="388"/>
      <c r="CI45" s="388"/>
      <c r="CJ45" s="388"/>
      <c r="CK45" s="389"/>
      <c r="CL45" s="138"/>
      <c r="CM45" s="160"/>
      <c r="CN45" s="160"/>
      <c r="CO45" s="160"/>
      <c r="CP45" s="160"/>
      <c r="CQ45" s="160"/>
      <c r="CR45" s="160"/>
      <c r="CS45" s="160"/>
      <c r="CT45" s="160"/>
      <c r="CU45" s="160"/>
      <c r="CV45" s="160"/>
      <c r="CW45" s="161"/>
      <c r="CX45" s="505" t="str">
        <f>IF(AZ171="","",AZ171)</f>
        <v/>
      </c>
      <c r="CY45" s="506"/>
      <c r="CZ45" s="506"/>
      <c r="DA45" s="506"/>
      <c r="DB45" s="506"/>
      <c r="DC45" s="506"/>
      <c r="DD45" s="506"/>
      <c r="DE45" s="506"/>
      <c r="DF45" s="506"/>
      <c r="DG45" s="506"/>
      <c r="DH45" s="506"/>
      <c r="DI45" s="506"/>
      <c r="DJ45" s="506"/>
      <c r="DK45" s="506"/>
      <c r="DL45" s="506"/>
      <c r="DM45" s="506"/>
      <c r="DN45" s="506"/>
      <c r="DO45" s="511" t="s">
        <v>91</v>
      </c>
      <c r="DP45" s="511"/>
      <c r="DQ45" s="511"/>
      <c r="DR45" s="217"/>
      <c r="DS45" s="470"/>
      <c r="DT45" s="390"/>
      <c r="DU45" s="390"/>
      <c r="DV45" s="390"/>
      <c r="DW45" s="390"/>
      <c r="DX45" s="390"/>
      <c r="DY45" s="430"/>
    </row>
    <row r="46" spans="1:129" s="12" customFormat="1" ht="6.15" customHeight="1">
      <c r="A46" s="500"/>
      <c r="B46" s="222"/>
      <c r="C46" s="222"/>
      <c r="D46" s="222"/>
      <c r="E46" s="222"/>
      <c r="F46" s="222"/>
      <c r="G46" s="222"/>
      <c r="H46" s="222"/>
      <c r="I46" s="222"/>
      <c r="J46" s="222"/>
      <c r="K46" s="222"/>
      <c r="L46" s="222"/>
      <c r="M46" s="222"/>
      <c r="N46" s="222"/>
      <c r="O46" s="222"/>
      <c r="P46" s="501"/>
      <c r="Q46" s="517"/>
      <c r="R46" s="466"/>
      <c r="S46" s="466"/>
      <c r="T46" s="466"/>
      <c r="U46" s="466"/>
      <c r="V46" s="466"/>
      <c r="W46" s="466"/>
      <c r="X46" s="466"/>
      <c r="Y46" s="466"/>
      <c r="Z46" s="466"/>
      <c r="AA46" s="466"/>
      <c r="AB46" s="466"/>
      <c r="AC46" s="466"/>
      <c r="AD46" s="466"/>
      <c r="AE46" s="466"/>
      <c r="AF46" s="466"/>
      <c r="AG46" s="291"/>
      <c r="AH46" s="291"/>
      <c r="AI46" s="291"/>
      <c r="AJ46" s="291"/>
      <c r="AK46" s="291"/>
      <c r="AL46" s="291"/>
      <c r="AM46" s="291"/>
      <c r="AN46" s="291"/>
      <c r="AO46" s="291"/>
      <c r="AP46" s="294"/>
      <c r="AQ46" s="294"/>
      <c r="AR46" s="294"/>
      <c r="AS46" s="294"/>
      <c r="AT46" s="182"/>
      <c r="AU46" s="129"/>
      <c r="AV46" s="129"/>
      <c r="AW46" s="129"/>
      <c r="AX46" s="129"/>
      <c r="AY46" s="129"/>
      <c r="AZ46" s="129"/>
      <c r="BA46" s="129"/>
      <c r="BB46" s="129"/>
      <c r="BC46" s="183"/>
      <c r="BD46" s="436"/>
      <c r="BE46" s="390"/>
      <c r="BF46" s="390"/>
      <c r="BG46" s="390"/>
      <c r="BH46" s="390"/>
      <c r="BI46" s="390"/>
      <c r="BJ46" s="390"/>
      <c r="BK46" s="390"/>
      <c r="BL46" s="390"/>
      <c r="BM46" s="390"/>
      <c r="BN46" s="390"/>
      <c r="BO46" s="390"/>
      <c r="BP46" s="390"/>
      <c r="BQ46" s="390"/>
      <c r="BR46" s="390"/>
      <c r="BS46" s="390"/>
      <c r="BT46" s="390"/>
      <c r="BU46" s="390"/>
      <c r="BV46" s="390"/>
      <c r="BW46" s="390"/>
      <c r="BX46" s="390"/>
      <c r="BY46" s="390"/>
      <c r="BZ46" s="390"/>
      <c r="CA46" s="390"/>
      <c r="CB46" s="390"/>
      <c r="CC46" s="390"/>
      <c r="CD46" s="390"/>
      <c r="CE46" s="390"/>
      <c r="CF46" s="390"/>
      <c r="CG46" s="390"/>
      <c r="CH46" s="390"/>
      <c r="CI46" s="390"/>
      <c r="CJ46" s="390"/>
      <c r="CK46" s="391"/>
      <c r="CL46" s="8"/>
      <c r="CM46" s="28"/>
      <c r="CN46" s="28"/>
      <c r="CO46" s="28"/>
      <c r="CP46" s="28"/>
      <c r="CQ46" s="28"/>
      <c r="CR46" s="28"/>
      <c r="CS46" s="28"/>
      <c r="CT46" s="28"/>
      <c r="CU46" s="28"/>
      <c r="CV46" s="28"/>
      <c r="CW46" s="39"/>
      <c r="CX46" s="507"/>
      <c r="CY46" s="508"/>
      <c r="CZ46" s="508"/>
      <c r="DA46" s="508"/>
      <c r="DB46" s="508"/>
      <c r="DC46" s="508"/>
      <c r="DD46" s="508"/>
      <c r="DE46" s="508"/>
      <c r="DF46" s="508"/>
      <c r="DG46" s="508"/>
      <c r="DH46" s="508"/>
      <c r="DI46" s="508"/>
      <c r="DJ46" s="508"/>
      <c r="DK46" s="508"/>
      <c r="DL46" s="508"/>
      <c r="DM46" s="508"/>
      <c r="DN46" s="508"/>
      <c r="DO46" s="512"/>
      <c r="DP46" s="512"/>
      <c r="DQ46" s="512"/>
      <c r="DR46" s="3"/>
      <c r="DS46" s="470"/>
      <c r="DT46" s="390"/>
      <c r="DU46" s="390"/>
      <c r="DV46" s="390"/>
      <c r="DW46" s="390"/>
      <c r="DX46" s="390"/>
      <c r="DY46" s="430"/>
    </row>
    <row r="47" spans="1:129" s="12" customFormat="1" ht="6.15" customHeight="1">
      <c r="A47" s="500"/>
      <c r="B47" s="222"/>
      <c r="C47" s="222"/>
      <c r="D47" s="222"/>
      <c r="E47" s="222"/>
      <c r="F47" s="222"/>
      <c r="G47" s="222"/>
      <c r="H47" s="222"/>
      <c r="I47" s="222"/>
      <c r="J47" s="222"/>
      <c r="K47" s="222"/>
      <c r="L47" s="222"/>
      <c r="M47" s="222"/>
      <c r="N47" s="222"/>
      <c r="O47" s="222"/>
      <c r="P47" s="501"/>
      <c r="Q47" s="517"/>
      <c r="R47" s="466"/>
      <c r="S47" s="466"/>
      <c r="T47" s="466"/>
      <c r="U47" s="466"/>
      <c r="V47" s="466"/>
      <c r="W47" s="466"/>
      <c r="X47" s="466"/>
      <c r="Y47" s="466"/>
      <c r="Z47" s="466"/>
      <c r="AA47" s="466"/>
      <c r="AB47" s="466"/>
      <c r="AC47" s="466"/>
      <c r="AD47" s="466"/>
      <c r="AE47" s="466"/>
      <c r="AF47" s="466"/>
      <c r="AG47" s="291"/>
      <c r="AH47" s="291"/>
      <c r="AI47" s="291"/>
      <c r="AJ47" s="291"/>
      <c r="AK47" s="291"/>
      <c r="AL47" s="291"/>
      <c r="AM47" s="291"/>
      <c r="AN47" s="291"/>
      <c r="AO47" s="291"/>
      <c r="AP47" s="294"/>
      <c r="AQ47" s="294"/>
      <c r="AR47" s="294"/>
      <c r="AS47" s="294"/>
      <c r="AT47" s="182"/>
      <c r="AU47" s="390" t="s">
        <v>127</v>
      </c>
      <c r="AV47" s="390"/>
      <c r="AW47" s="390"/>
      <c r="AX47" s="390"/>
      <c r="AY47" s="390"/>
      <c r="AZ47" s="390"/>
      <c r="BA47" s="390"/>
      <c r="BB47" s="390"/>
      <c r="BC47" s="183"/>
      <c r="BD47" s="436"/>
      <c r="BE47" s="390"/>
      <c r="BF47" s="390"/>
      <c r="BG47" s="390"/>
      <c r="BH47" s="390"/>
      <c r="BI47" s="390"/>
      <c r="BJ47" s="390"/>
      <c r="BK47" s="390"/>
      <c r="BL47" s="390"/>
      <c r="BM47" s="390"/>
      <c r="BN47" s="390"/>
      <c r="BO47" s="390"/>
      <c r="BP47" s="390"/>
      <c r="BQ47" s="390"/>
      <c r="BR47" s="390"/>
      <c r="BS47" s="390"/>
      <c r="BT47" s="390"/>
      <c r="BU47" s="390"/>
      <c r="BV47" s="390"/>
      <c r="BW47" s="390"/>
      <c r="BX47" s="390"/>
      <c r="BY47" s="390"/>
      <c r="BZ47" s="390"/>
      <c r="CA47" s="390"/>
      <c r="CB47" s="390"/>
      <c r="CC47" s="390"/>
      <c r="CD47" s="390"/>
      <c r="CE47" s="390"/>
      <c r="CF47" s="390"/>
      <c r="CG47" s="390"/>
      <c r="CH47" s="390"/>
      <c r="CI47" s="390"/>
      <c r="CJ47" s="390"/>
      <c r="CK47" s="391"/>
      <c r="CL47" s="8"/>
      <c r="CM47" s="390" t="s">
        <v>128</v>
      </c>
      <c r="CN47" s="390"/>
      <c r="CO47" s="390"/>
      <c r="CP47" s="390"/>
      <c r="CQ47" s="390"/>
      <c r="CR47" s="390"/>
      <c r="CS47" s="390"/>
      <c r="CT47" s="390"/>
      <c r="CU47" s="390"/>
      <c r="CV47" s="390"/>
      <c r="CW47" s="39"/>
      <c r="CX47" s="507"/>
      <c r="CY47" s="508"/>
      <c r="CZ47" s="508"/>
      <c r="DA47" s="508"/>
      <c r="DB47" s="508"/>
      <c r="DC47" s="508"/>
      <c r="DD47" s="508"/>
      <c r="DE47" s="508"/>
      <c r="DF47" s="508"/>
      <c r="DG47" s="508"/>
      <c r="DH47" s="508"/>
      <c r="DI47" s="508"/>
      <c r="DJ47" s="508"/>
      <c r="DK47" s="508"/>
      <c r="DL47" s="508"/>
      <c r="DM47" s="508"/>
      <c r="DN47" s="508"/>
      <c r="DO47" s="512"/>
      <c r="DP47" s="512"/>
      <c r="DQ47" s="512"/>
      <c r="DR47" s="3"/>
      <c r="DS47" s="470"/>
      <c r="DT47" s="390"/>
      <c r="DU47" s="390"/>
      <c r="DV47" s="390"/>
      <c r="DW47" s="390"/>
      <c r="DX47" s="390"/>
      <c r="DY47" s="430"/>
    </row>
    <row r="48" spans="1:129" s="12" customFormat="1" ht="6.15" customHeight="1">
      <c r="A48" s="500"/>
      <c r="B48" s="222"/>
      <c r="C48" s="222"/>
      <c r="D48" s="222"/>
      <c r="E48" s="222"/>
      <c r="F48" s="222"/>
      <c r="G48" s="222"/>
      <c r="H48" s="222"/>
      <c r="I48" s="222"/>
      <c r="J48" s="222"/>
      <c r="K48" s="222"/>
      <c r="L48" s="222"/>
      <c r="M48" s="222"/>
      <c r="N48" s="222"/>
      <c r="O48" s="222"/>
      <c r="P48" s="501"/>
      <c r="Q48" s="517"/>
      <c r="R48" s="466"/>
      <c r="S48" s="466"/>
      <c r="T48" s="466"/>
      <c r="U48" s="466"/>
      <c r="V48" s="466"/>
      <c r="W48" s="466"/>
      <c r="X48" s="466"/>
      <c r="Y48" s="466"/>
      <c r="Z48" s="466"/>
      <c r="AA48" s="466"/>
      <c r="AB48" s="466"/>
      <c r="AC48" s="466"/>
      <c r="AD48" s="466"/>
      <c r="AE48" s="466"/>
      <c r="AF48" s="466"/>
      <c r="AG48" s="291"/>
      <c r="AH48" s="291"/>
      <c r="AI48" s="291"/>
      <c r="AJ48" s="291"/>
      <c r="AK48" s="291"/>
      <c r="AL48" s="291"/>
      <c r="AM48" s="291"/>
      <c r="AN48" s="291"/>
      <c r="AO48" s="291"/>
      <c r="AP48" s="294"/>
      <c r="AQ48" s="294"/>
      <c r="AR48" s="294"/>
      <c r="AS48" s="294"/>
      <c r="AT48" s="182"/>
      <c r="AU48" s="390"/>
      <c r="AV48" s="390"/>
      <c r="AW48" s="390"/>
      <c r="AX48" s="390"/>
      <c r="AY48" s="390"/>
      <c r="AZ48" s="390"/>
      <c r="BA48" s="390"/>
      <c r="BB48" s="390"/>
      <c r="BC48" s="183"/>
      <c r="BD48" s="436" t="str">
        <f>IF(入力表!E19="","",TEXT(入力表!E19,"ggg"))</f>
        <v/>
      </c>
      <c r="BE48" s="390"/>
      <c r="BF48" s="390"/>
      <c r="BG48" s="390"/>
      <c r="BH48" s="390"/>
      <c r="BI48" s="390"/>
      <c r="BJ48" s="390" t="str">
        <f>IF(入力表!E19="","",TEXT(入力表!E19,"e"))</f>
        <v/>
      </c>
      <c r="BK48" s="390"/>
      <c r="BL48" s="390"/>
      <c r="BM48" s="390"/>
      <c r="BN48" s="390"/>
      <c r="BO48" s="390" t="s">
        <v>98</v>
      </c>
      <c r="BP48" s="390"/>
      <c r="BQ48" s="390" t="str">
        <f>IF(入力表!E19="","",MONTH(入力表!E19))</f>
        <v/>
      </c>
      <c r="BR48" s="390"/>
      <c r="BS48" s="390"/>
      <c r="BT48" s="390"/>
      <c r="BU48" s="390"/>
      <c r="BV48" s="390" t="s">
        <v>99</v>
      </c>
      <c r="BW48" s="390"/>
      <c r="BX48" s="390" t="str">
        <f>IF(入力表!E19="","",DAY(入力表!E19))</f>
        <v/>
      </c>
      <c r="BY48" s="390"/>
      <c r="BZ48" s="390"/>
      <c r="CA48" s="390"/>
      <c r="CB48" s="390"/>
      <c r="CC48" s="390" t="s">
        <v>100</v>
      </c>
      <c r="CD48" s="390"/>
      <c r="CE48" s="390" t="s">
        <v>129</v>
      </c>
      <c r="CF48" s="390"/>
      <c r="CG48" s="390"/>
      <c r="CH48" s="390"/>
      <c r="CI48" s="390"/>
      <c r="CJ48" s="390"/>
      <c r="CK48" s="391"/>
      <c r="CL48" s="8"/>
      <c r="CM48" s="390"/>
      <c r="CN48" s="390"/>
      <c r="CO48" s="390"/>
      <c r="CP48" s="390"/>
      <c r="CQ48" s="390"/>
      <c r="CR48" s="390"/>
      <c r="CS48" s="390"/>
      <c r="CT48" s="390"/>
      <c r="CU48" s="390"/>
      <c r="CV48" s="390"/>
      <c r="CW48" s="39"/>
      <c r="CX48" s="507"/>
      <c r="CY48" s="508"/>
      <c r="CZ48" s="508"/>
      <c r="DA48" s="508"/>
      <c r="DB48" s="508"/>
      <c r="DC48" s="508"/>
      <c r="DD48" s="508"/>
      <c r="DE48" s="508"/>
      <c r="DF48" s="508"/>
      <c r="DG48" s="508"/>
      <c r="DH48" s="508"/>
      <c r="DI48" s="508"/>
      <c r="DJ48" s="508"/>
      <c r="DK48" s="508"/>
      <c r="DL48" s="508"/>
      <c r="DM48" s="508"/>
      <c r="DN48" s="508"/>
      <c r="DO48" s="512"/>
      <c r="DP48" s="512"/>
      <c r="DQ48" s="512"/>
      <c r="DR48" s="3"/>
      <c r="DS48" s="470"/>
      <c r="DT48" s="390"/>
      <c r="DU48" s="390"/>
      <c r="DV48" s="390"/>
      <c r="DW48" s="390"/>
      <c r="DX48" s="390"/>
      <c r="DY48" s="430"/>
    </row>
    <row r="49" spans="1:129" s="12" customFormat="1" ht="6.15" customHeight="1">
      <c r="A49" s="500"/>
      <c r="B49" s="222"/>
      <c r="C49" s="222"/>
      <c r="D49" s="222"/>
      <c r="E49" s="222"/>
      <c r="F49" s="222"/>
      <c r="G49" s="222"/>
      <c r="H49" s="222"/>
      <c r="I49" s="222"/>
      <c r="J49" s="222"/>
      <c r="K49" s="222"/>
      <c r="L49" s="222"/>
      <c r="M49" s="222"/>
      <c r="N49" s="222"/>
      <c r="O49" s="222"/>
      <c r="P49" s="501"/>
      <c r="Q49" s="517"/>
      <c r="R49" s="466"/>
      <c r="S49" s="466"/>
      <c r="T49" s="466"/>
      <c r="U49" s="466"/>
      <c r="V49" s="466"/>
      <c r="W49" s="466"/>
      <c r="X49" s="466"/>
      <c r="Y49" s="466"/>
      <c r="Z49" s="466"/>
      <c r="AA49" s="466"/>
      <c r="AB49" s="466"/>
      <c r="AC49" s="466"/>
      <c r="AD49" s="466"/>
      <c r="AE49" s="466"/>
      <c r="AF49" s="466"/>
      <c r="AG49" s="291"/>
      <c r="AH49" s="291"/>
      <c r="AI49" s="291"/>
      <c r="AJ49" s="291"/>
      <c r="AK49" s="291"/>
      <c r="AL49" s="291"/>
      <c r="AM49" s="291"/>
      <c r="AN49" s="291"/>
      <c r="AO49" s="291"/>
      <c r="AP49" s="294"/>
      <c r="AQ49" s="294"/>
      <c r="AR49" s="294"/>
      <c r="AS49" s="294"/>
      <c r="AT49" s="182"/>
      <c r="AU49" s="129"/>
      <c r="AV49" s="129"/>
      <c r="AW49" s="129"/>
      <c r="AX49" s="129"/>
      <c r="AY49" s="129"/>
      <c r="AZ49" s="129"/>
      <c r="BA49" s="129"/>
      <c r="BB49" s="129"/>
      <c r="BC49" s="183"/>
      <c r="BD49" s="436"/>
      <c r="BE49" s="390"/>
      <c r="BF49" s="390"/>
      <c r="BG49" s="390"/>
      <c r="BH49" s="390"/>
      <c r="BI49" s="390"/>
      <c r="BJ49" s="390"/>
      <c r="BK49" s="390"/>
      <c r="BL49" s="390"/>
      <c r="BM49" s="390"/>
      <c r="BN49" s="390"/>
      <c r="BO49" s="390"/>
      <c r="BP49" s="390"/>
      <c r="BQ49" s="390"/>
      <c r="BR49" s="390"/>
      <c r="BS49" s="390"/>
      <c r="BT49" s="390"/>
      <c r="BU49" s="390"/>
      <c r="BV49" s="390"/>
      <c r="BW49" s="390"/>
      <c r="BX49" s="390"/>
      <c r="BY49" s="390"/>
      <c r="BZ49" s="390"/>
      <c r="CA49" s="390"/>
      <c r="CB49" s="390"/>
      <c r="CC49" s="390"/>
      <c r="CD49" s="390"/>
      <c r="CE49" s="390"/>
      <c r="CF49" s="390"/>
      <c r="CG49" s="390"/>
      <c r="CH49" s="390"/>
      <c r="CI49" s="390"/>
      <c r="CJ49" s="390"/>
      <c r="CK49" s="391"/>
      <c r="CL49" s="8"/>
      <c r="CM49" s="28"/>
      <c r="CN49" s="28"/>
      <c r="CO49" s="28"/>
      <c r="CP49" s="28"/>
      <c r="CQ49" s="28"/>
      <c r="CR49" s="28"/>
      <c r="CS49" s="28"/>
      <c r="CT49" s="28"/>
      <c r="CU49" s="28"/>
      <c r="CV49" s="28"/>
      <c r="CW49" s="39"/>
      <c r="CX49" s="507"/>
      <c r="CY49" s="508"/>
      <c r="CZ49" s="508"/>
      <c r="DA49" s="508"/>
      <c r="DB49" s="508"/>
      <c r="DC49" s="508"/>
      <c r="DD49" s="508"/>
      <c r="DE49" s="508"/>
      <c r="DF49" s="508"/>
      <c r="DG49" s="508"/>
      <c r="DH49" s="508"/>
      <c r="DI49" s="508"/>
      <c r="DJ49" s="508"/>
      <c r="DK49" s="508"/>
      <c r="DL49" s="508"/>
      <c r="DM49" s="508"/>
      <c r="DN49" s="508"/>
      <c r="DO49" s="512"/>
      <c r="DP49" s="512"/>
      <c r="DQ49" s="512"/>
      <c r="DR49" s="3"/>
      <c r="DS49" s="470"/>
      <c r="DT49" s="390"/>
      <c r="DU49" s="390"/>
      <c r="DV49" s="390"/>
      <c r="DW49" s="390"/>
      <c r="DX49" s="390"/>
      <c r="DY49" s="430"/>
    </row>
    <row r="50" spans="1:129" s="12" customFormat="1" ht="6.15" customHeight="1">
      <c r="A50" s="502"/>
      <c r="B50" s="503"/>
      <c r="C50" s="503"/>
      <c r="D50" s="503"/>
      <c r="E50" s="503"/>
      <c r="F50" s="503"/>
      <c r="G50" s="503"/>
      <c r="H50" s="503"/>
      <c r="I50" s="503"/>
      <c r="J50" s="503"/>
      <c r="K50" s="503"/>
      <c r="L50" s="503"/>
      <c r="M50" s="503"/>
      <c r="N50" s="503"/>
      <c r="O50" s="503"/>
      <c r="P50" s="504"/>
      <c r="Q50" s="518"/>
      <c r="R50" s="519"/>
      <c r="S50" s="519"/>
      <c r="T50" s="519"/>
      <c r="U50" s="519"/>
      <c r="V50" s="519"/>
      <c r="W50" s="519"/>
      <c r="X50" s="519"/>
      <c r="Y50" s="519"/>
      <c r="Z50" s="519"/>
      <c r="AA50" s="519"/>
      <c r="AB50" s="519"/>
      <c r="AC50" s="519"/>
      <c r="AD50" s="519"/>
      <c r="AE50" s="519"/>
      <c r="AF50" s="519"/>
      <c r="AG50" s="520"/>
      <c r="AH50" s="520"/>
      <c r="AI50" s="520"/>
      <c r="AJ50" s="520"/>
      <c r="AK50" s="520"/>
      <c r="AL50" s="520"/>
      <c r="AM50" s="520"/>
      <c r="AN50" s="520"/>
      <c r="AO50" s="520"/>
      <c r="AP50" s="523"/>
      <c r="AQ50" s="523"/>
      <c r="AR50" s="523"/>
      <c r="AS50" s="523"/>
      <c r="AT50" s="184"/>
      <c r="AU50" s="129"/>
      <c r="AV50" s="129"/>
      <c r="AW50" s="129"/>
      <c r="AX50" s="129"/>
      <c r="AY50" s="129"/>
      <c r="AZ50" s="129"/>
      <c r="BA50" s="129"/>
      <c r="BB50" s="129"/>
      <c r="BC50" s="186"/>
      <c r="BD50" s="436"/>
      <c r="BE50" s="390"/>
      <c r="BF50" s="390"/>
      <c r="BG50" s="390"/>
      <c r="BH50" s="390"/>
      <c r="BI50" s="390"/>
      <c r="BJ50" s="390"/>
      <c r="BK50" s="390"/>
      <c r="BL50" s="390"/>
      <c r="BM50" s="390"/>
      <c r="BN50" s="390"/>
      <c r="BO50" s="390"/>
      <c r="BP50" s="390"/>
      <c r="BQ50" s="390"/>
      <c r="BR50" s="390"/>
      <c r="BS50" s="390"/>
      <c r="BT50" s="390"/>
      <c r="BU50" s="390"/>
      <c r="BV50" s="390"/>
      <c r="BW50" s="390"/>
      <c r="BX50" s="390"/>
      <c r="BY50" s="390"/>
      <c r="BZ50" s="390"/>
      <c r="CA50" s="390"/>
      <c r="CB50" s="390"/>
      <c r="CC50" s="390"/>
      <c r="CD50" s="390"/>
      <c r="CE50" s="390"/>
      <c r="CF50" s="390"/>
      <c r="CG50" s="390"/>
      <c r="CH50" s="390"/>
      <c r="CI50" s="390"/>
      <c r="CJ50" s="390"/>
      <c r="CK50" s="391"/>
      <c r="CL50" s="29"/>
      <c r="CM50" s="30"/>
      <c r="CN50" s="30"/>
      <c r="CO50" s="30"/>
      <c r="CP50" s="30"/>
      <c r="CQ50" s="30"/>
      <c r="CR50" s="30"/>
      <c r="CS50" s="30"/>
      <c r="CT50" s="30"/>
      <c r="CU50" s="30"/>
      <c r="CV50" s="30"/>
      <c r="CW50" s="40"/>
      <c r="CX50" s="509"/>
      <c r="CY50" s="510"/>
      <c r="CZ50" s="510"/>
      <c r="DA50" s="510"/>
      <c r="DB50" s="510"/>
      <c r="DC50" s="510"/>
      <c r="DD50" s="510"/>
      <c r="DE50" s="510"/>
      <c r="DF50" s="510"/>
      <c r="DG50" s="510"/>
      <c r="DH50" s="510"/>
      <c r="DI50" s="510"/>
      <c r="DJ50" s="510"/>
      <c r="DK50" s="510"/>
      <c r="DL50" s="510"/>
      <c r="DM50" s="510"/>
      <c r="DN50" s="510"/>
      <c r="DO50" s="513"/>
      <c r="DP50" s="513"/>
      <c r="DQ50" s="513"/>
      <c r="DR50" s="15"/>
      <c r="DS50" s="470"/>
      <c r="DT50" s="390"/>
      <c r="DU50" s="390"/>
      <c r="DV50" s="390"/>
      <c r="DW50" s="390"/>
      <c r="DX50" s="390"/>
      <c r="DY50" s="430"/>
    </row>
    <row r="51" spans="1:129" s="12" customFormat="1" ht="6.15" customHeight="1">
      <c r="A51" s="156"/>
      <c r="B51" s="157"/>
      <c r="C51" s="157"/>
      <c r="D51" s="157"/>
      <c r="E51" s="481" t="s">
        <v>130</v>
      </c>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88"/>
      <c r="DS51" s="470"/>
      <c r="DT51" s="390"/>
      <c r="DU51" s="390"/>
      <c r="DV51" s="390"/>
      <c r="DW51" s="390"/>
      <c r="DX51" s="390"/>
      <c r="DY51" s="430"/>
    </row>
    <row r="52" spans="1:129" s="12" customFormat="1" ht="6.15" customHeight="1">
      <c r="A52" s="16"/>
      <c r="B52" s="202"/>
      <c r="C52" s="202"/>
      <c r="D52" s="202"/>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c r="BW52" s="202"/>
      <c r="BX52" s="202"/>
      <c r="BY52" s="202"/>
      <c r="BZ52" s="202"/>
      <c r="CA52" s="202"/>
      <c r="CB52" s="202"/>
      <c r="CC52" s="202"/>
      <c r="CD52" s="202"/>
      <c r="CE52" s="202"/>
      <c r="CF52" s="202"/>
      <c r="CG52" s="202"/>
      <c r="CH52" s="202"/>
      <c r="CI52" s="202"/>
      <c r="CJ52" s="202"/>
      <c r="CK52" s="202"/>
      <c r="CL52" s="202"/>
      <c r="CM52" s="202"/>
      <c r="CN52" s="202"/>
      <c r="CO52" s="202"/>
      <c r="CP52" s="202"/>
      <c r="CQ52" s="202"/>
      <c r="CR52" s="202"/>
      <c r="CS52" s="202"/>
      <c r="CT52" s="202"/>
      <c r="CU52" s="202"/>
      <c r="CV52" s="202"/>
      <c r="CW52" s="202"/>
      <c r="CX52" s="202"/>
      <c r="CY52" s="202"/>
      <c r="CZ52" s="202"/>
      <c r="DA52" s="202"/>
      <c r="DB52" s="202"/>
      <c r="DC52" s="202"/>
      <c r="DD52" s="202"/>
      <c r="DE52" s="202"/>
      <c r="DF52" s="202"/>
      <c r="DG52" s="202"/>
      <c r="DH52" s="202"/>
      <c r="DI52" s="202"/>
      <c r="DJ52" s="202"/>
      <c r="DK52" s="202"/>
      <c r="DL52" s="202"/>
      <c r="DM52" s="202"/>
      <c r="DN52" s="202"/>
      <c r="DO52" s="202"/>
      <c r="DP52" s="202"/>
      <c r="DQ52" s="202"/>
      <c r="DR52" s="3"/>
      <c r="DS52" s="470"/>
      <c r="DT52" s="390"/>
      <c r="DU52" s="390"/>
      <c r="DV52" s="390"/>
      <c r="DW52" s="390"/>
      <c r="DX52" s="390"/>
      <c r="DY52" s="430"/>
    </row>
    <row r="53" spans="1:129" s="12" customFormat="1" ht="6.15" customHeight="1">
      <c r="A53" s="16"/>
      <c r="B53" s="202"/>
      <c r="C53" s="202"/>
      <c r="D53" s="202"/>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c r="BW53" s="202"/>
      <c r="BX53" s="202"/>
      <c r="BY53" s="202"/>
      <c r="BZ53" s="202"/>
      <c r="CA53" s="202"/>
      <c r="CB53" s="202"/>
      <c r="CC53" s="202"/>
      <c r="CD53" s="202"/>
      <c r="CS53" s="202"/>
      <c r="CT53" s="202"/>
      <c r="CU53" s="202"/>
      <c r="CV53" s="202"/>
      <c r="CW53" s="202"/>
      <c r="CX53" s="202"/>
      <c r="CY53" s="202"/>
      <c r="CZ53" s="202"/>
      <c r="DA53" s="202"/>
      <c r="DB53" s="202"/>
      <c r="DC53" s="202"/>
      <c r="DD53" s="202"/>
      <c r="DE53" s="202"/>
      <c r="DF53" s="202"/>
      <c r="DG53" s="202"/>
      <c r="DH53" s="202"/>
      <c r="DI53" s="202"/>
      <c r="DJ53" s="202"/>
      <c r="DK53" s="202"/>
      <c r="DL53" s="202"/>
      <c r="DM53" s="202"/>
      <c r="DN53" s="202"/>
      <c r="DO53" s="202"/>
      <c r="DP53" s="202"/>
      <c r="DQ53" s="202"/>
      <c r="DR53" s="3"/>
      <c r="DS53" s="470"/>
      <c r="DT53" s="390"/>
      <c r="DU53" s="390"/>
      <c r="DV53" s="390"/>
      <c r="DW53" s="390"/>
      <c r="DX53" s="390"/>
      <c r="DY53" s="430"/>
    </row>
    <row r="54" spans="1:129" s="12" customFormat="1" ht="6.15" customHeight="1">
      <c r="A54" s="16"/>
      <c r="B54" s="202"/>
      <c r="C54" s="202"/>
      <c r="D54" s="202"/>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S54" s="202"/>
      <c r="CT54" s="202"/>
      <c r="CU54" s="202"/>
      <c r="CV54" s="202"/>
      <c r="CW54" s="202"/>
      <c r="CX54" s="202"/>
      <c r="CY54" s="202"/>
      <c r="CZ54" s="202"/>
      <c r="DA54" s="202"/>
      <c r="DB54" s="202"/>
      <c r="DC54" s="202"/>
      <c r="DD54" s="202"/>
      <c r="DE54" s="202"/>
      <c r="DF54" s="202"/>
      <c r="DG54" s="202"/>
      <c r="DH54" s="202"/>
      <c r="DI54" s="202"/>
      <c r="DJ54" s="202"/>
      <c r="DK54" s="202"/>
      <c r="DL54" s="202"/>
      <c r="DM54" s="202"/>
      <c r="DN54" s="202"/>
      <c r="DO54" s="202"/>
      <c r="DP54" s="202"/>
      <c r="DQ54" s="202"/>
      <c r="DR54" s="3"/>
      <c r="DS54" s="470"/>
      <c r="DT54" s="390"/>
      <c r="DU54" s="390"/>
      <c r="DV54" s="390"/>
      <c r="DW54" s="390"/>
      <c r="DX54" s="390"/>
      <c r="DY54" s="430"/>
    </row>
    <row r="55" spans="1:129" s="12" customFormat="1" ht="6.15" customHeight="1">
      <c r="A55" s="16"/>
      <c r="B55" s="202"/>
      <c r="C55" s="202"/>
      <c r="D55" s="202"/>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c r="BW55" s="202"/>
      <c r="BX55" s="202"/>
      <c r="BY55" s="202"/>
      <c r="BZ55" s="202"/>
      <c r="CA55" s="202"/>
      <c r="CB55" s="202"/>
      <c r="CC55" s="202"/>
      <c r="CD55" s="202"/>
      <c r="CS55" s="202"/>
      <c r="CT55" s="202"/>
      <c r="CU55" s="202"/>
      <c r="CV55" s="202"/>
      <c r="CW55" s="202"/>
      <c r="CX55" s="202"/>
      <c r="CY55" s="202"/>
      <c r="CZ55" s="202"/>
      <c r="DA55" s="202"/>
      <c r="DB55" s="202"/>
      <c r="DC55" s="202"/>
      <c r="DD55" s="202"/>
      <c r="DE55" s="202"/>
      <c r="DF55" s="202"/>
      <c r="DG55" s="202"/>
      <c r="DH55" s="202"/>
      <c r="DI55" s="202"/>
      <c r="DJ55" s="202"/>
      <c r="DK55" s="202"/>
      <c r="DL55" s="202"/>
      <c r="DM55" s="202"/>
      <c r="DN55" s="202"/>
      <c r="DO55" s="202"/>
      <c r="DP55" s="202"/>
      <c r="DQ55" s="202"/>
      <c r="DR55" s="3"/>
      <c r="DS55" s="470"/>
      <c r="DT55" s="390"/>
      <c r="DU55" s="390"/>
      <c r="DV55" s="390"/>
      <c r="DW55" s="390"/>
      <c r="DX55" s="390"/>
      <c r="DY55" s="430"/>
    </row>
    <row r="56" spans="1:129" s="12" customFormat="1" ht="6.15" customHeight="1">
      <c r="A56" s="16"/>
      <c r="B56" s="202"/>
      <c r="C56" s="202"/>
      <c r="D56" s="202"/>
      <c r="E56" s="202"/>
      <c r="F56" s="202"/>
      <c r="G56" s="527" t="s">
        <v>131</v>
      </c>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202"/>
      <c r="BL56" s="202"/>
      <c r="BM56" s="202"/>
      <c r="BN56" s="202"/>
      <c r="BO56" s="202"/>
      <c r="BP56" s="202"/>
      <c r="BQ56" s="202"/>
      <c r="BR56" s="202"/>
      <c r="BS56" s="202"/>
      <c r="BT56" s="202"/>
      <c r="BU56" s="202"/>
      <c r="BV56" s="202"/>
      <c r="BW56" s="202"/>
      <c r="BX56" s="202"/>
      <c r="BY56" s="202"/>
      <c r="BZ56" s="202"/>
      <c r="CA56" s="202"/>
      <c r="CB56" s="202"/>
      <c r="CC56" s="202"/>
      <c r="CD56" s="202"/>
      <c r="CS56" s="202"/>
      <c r="CT56" s="202"/>
      <c r="CU56" s="202"/>
      <c r="CV56" s="202"/>
      <c r="CW56" s="202"/>
      <c r="CX56" s="202"/>
      <c r="CY56" s="202"/>
      <c r="CZ56" s="202"/>
      <c r="DA56" s="202"/>
      <c r="DB56" s="202"/>
      <c r="DC56" s="202"/>
      <c r="DD56" s="202"/>
      <c r="DE56" s="202"/>
      <c r="DF56" s="202"/>
      <c r="DG56" s="202"/>
      <c r="DH56" s="202"/>
      <c r="DI56" s="202"/>
      <c r="DJ56" s="202"/>
      <c r="DK56" s="202"/>
      <c r="DL56" s="202"/>
      <c r="DM56" s="202"/>
      <c r="DN56" s="202"/>
      <c r="DO56" s="202"/>
      <c r="DP56" s="202"/>
      <c r="DQ56" s="202"/>
      <c r="DR56" s="3"/>
      <c r="DS56" s="470"/>
      <c r="DT56" s="390"/>
      <c r="DU56" s="390"/>
      <c r="DV56" s="390"/>
      <c r="DW56" s="390"/>
      <c r="DX56" s="390"/>
      <c r="DY56" s="430"/>
    </row>
    <row r="57" spans="1:129" s="12" customFormat="1" ht="6.15" customHeight="1">
      <c r="A57" s="16"/>
      <c r="B57" s="202"/>
      <c r="C57" s="202"/>
      <c r="D57" s="202"/>
      <c r="E57" s="202"/>
      <c r="F57" s="202"/>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202"/>
      <c r="BL57" s="202"/>
      <c r="BM57" s="202"/>
      <c r="BN57" s="202"/>
      <c r="BO57" s="202"/>
      <c r="BP57" s="202"/>
      <c r="BQ57" s="202"/>
      <c r="BR57" s="202"/>
      <c r="BS57" s="202"/>
      <c r="BT57" s="202"/>
      <c r="BU57" s="202"/>
      <c r="BV57" s="202"/>
      <c r="BW57" s="202"/>
      <c r="BX57" s="202"/>
      <c r="BY57" s="202"/>
      <c r="BZ57" s="202"/>
      <c r="CA57" s="202"/>
      <c r="CB57" s="202"/>
      <c r="CC57" s="202"/>
      <c r="CD57" s="202"/>
      <c r="CS57" s="202"/>
      <c r="CT57" s="202"/>
      <c r="CU57" s="202"/>
      <c r="CV57" s="202"/>
      <c r="CW57" s="202"/>
      <c r="CX57" s="202"/>
      <c r="CY57" s="202"/>
      <c r="CZ57" s="202"/>
      <c r="DA57" s="202"/>
      <c r="DB57" s="202"/>
      <c r="DC57" s="202"/>
      <c r="DD57" s="202"/>
      <c r="DE57" s="202"/>
      <c r="DF57" s="202"/>
      <c r="DG57" s="202"/>
      <c r="DH57" s="202"/>
      <c r="DI57" s="202"/>
      <c r="DJ57" s="202"/>
      <c r="DK57" s="202"/>
      <c r="DL57" s="202"/>
      <c r="DM57" s="202"/>
      <c r="DN57" s="202"/>
      <c r="DO57" s="202"/>
      <c r="DP57" s="202"/>
      <c r="DQ57" s="202"/>
      <c r="DR57" s="3"/>
      <c r="DS57" s="470"/>
      <c r="DT57" s="390"/>
      <c r="DU57" s="390"/>
      <c r="DV57" s="390"/>
      <c r="DW57" s="390"/>
      <c r="DX57" s="390"/>
      <c r="DY57" s="430"/>
    </row>
    <row r="58" spans="1:129" s="12" customFormat="1" ht="6.15" customHeight="1">
      <c r="A58" s="16"/>
      <c r="B58" s="202"/>
      <c r="C58" s="202"/>
      <c r="D58" s="202"/>
      <c r="E58" s="202"/>
      <c r="F58" s="202"/>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202"/>
      <c r="BL58" s="202"/>
      <c r="BM58" s="202"/>
      <c r="BN58" s="202"/>
      <c r="BO58" s="202"/>
      <c r="BP58" s="202"/>
      <c r="BQ58" s="202"/>
      <c r="BR58" s="202"/>
      <c r="BS58" s="202"/>
      <c r="BT58" s="202"/>
      <c r="BU58" s="202"/>
      <c r="BV58" s="202"/>
      <c r="BW58" s="202"/>
      <c r="BX58" s="202"/>
      <c r="BY58" s="202"/>
      <c r="BZ58" s="202"/>
      <c r="CA58" s="202"/>
      <c r="CB58" s="202"/>
      <c r="CC58" s="202"/>
      <c r="CD58" s="202"/>
      <c r="CS58" s="202"/>
      <c r="CT58" s="202"/>
      <c r="CU58" s="202"/>
      <c r="CV58" s="202"/>
      <c r="CW58" s="202"/>
      <c r="CX58" s="202"/>
      <c r="CY58" s="202"/>
      <c r="CZ58" s="202"/>
      <c r="DA58" s="202"/>
      <c r="DB58" s="202"/>
      <c r="DC58" s="202"/>
      <c r="DD58" s="202"/>
      <c r="DE58" s="202"/>
      <c r="DF58" s="202"/>
      <c r="DG58" s="202"/>
      <c r="DH58" s="202"/>
      <c r="DI58" s="202"/>
      <c r="DJ58" s="202"/>
      <c r="DK58" s="202"/>
      <c r="DL58" s="202"/>
      <c r="DM58" s="202"/>
      <c r="DN58" s="202"/>
      <c r="DO58" s="202"/>
      <c r="DP58" s="202"/>
      <c r="DQ58" s="202"/>
      <c r="DR58" s="3"/>
      <c r="DS58" s="470"/>
      <c r="DT58" s="390"/>
      <c r="DU58" s="390"/>
      <c r="DV58" s="390"/>
      <c r="DW58" s="390"/>
      <c r="DX58" s="390"/>
      <c r="DY58" s="430"/>
    </row>
    <row r="59" spans="1:129" s="12" customFormat="1" ht="6.15" customHeight="1">
      <c r="A59" s="16"/>
      <c r="B59" s="202"/>
      <c r="C59" s="202"/>
      <c r="D59" s="202"/>
      <c r="E59" s="202"/>
      <c r="F59" s="202"/>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202"/>
      <c r="BL59" s="202"/>
      <c r="BM59" s="202"/>
      <c r="BN59" s="202"/>
      <c r="BO59" s="202"/>
      <c r="BP59" s="202"/>
      <c r="BQ59" s="202"/>
      <c r="BR59" s="202"/>
      <c r="BS59" s="202"/>
      <c r="BT59" s="202"/>
      <c r="BU59" s="202"/>
      <c r="BV59" s="202"/>
      <c r="BW59" s="202"/>
      <c r="BX59" s="202"/>
      <c r="BY59" s="202"/>
      <c r="BZ59" s="202"/>
      <c r="CA59" s="202"/>
      <c r="CB59" s="202"/>
      <c r="CC59" s="202"/>
      <c r="CD59" s="202"/>
      <c r="CS59" s="202"/>
      <c r="CT59" s="202"/>
      <c r="CU59" s="202"/>
      <c r="CV59" s="202"/>
      <c r="CW59" s="202"/>
      <c r="CX59" s="202"/>
      <c r="CY59" s="202"/>
      <c r="CZ59" s="202"/>
      <c r="DA59" s="202"/>
      <c r="DB59" s="202"/>
      <c r="DC59" s="202"/>
      <c r="DD59" s="202"/>
      <c r="DE59" s="202"/>
      <c r="DF59" s="202"/>
      <c r="DG59" s="202"/>
      <c r="DH59" s="202"/>
      <c r="DI59" s="202"/>
      <c r="DJ59" s="202"/>
      <c r="DK59" s="202"/>
      <c r="DL59" s="202"/>
      <c r="DM59" s="202"/>
      <c r="DN59" s="202"/>
      <c r="DO59" s="202"/>
      <c r="DP59" s="202"/>
      <c r="DQ59" s="202"/>
      <c r="DR59" s="3"/>
      <c r="DS59" s="470"/>
      <c r="DT59" s="390"/>
      <c r="DU59" s="390"/>
      <c r="DV59" s="390"/>
      <c r="DW59" s="390"/>
      <c r="DX59" s="390"/>
      <c r="DY59" s="430"/>
    </row>
    <row r="60" spans="1:129" s="12" customFormat="1" ht="6.15" customHeight="1">
      <c r="A60" s="16"/>
      <c r="B60" s="202"/>
      <c r="C60" s="202"/>
      <c r="D60" s="202"/>
      <c r="E60" s="202"/>
      <c r="F60" s="202"/>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202"/>
      <c r="BL60" s="202"/>
      <c r="BM60" s="202"/>
      <c r="BN60" s="202"/>
      <c r="BO60" s="202"/>
      <c r="BP60" s="202"/>
      <c r="BQ60" s="202"/>
      <c r="BR60" s="202"/>
      <c r="BS60" s="202"/>
      <c r="BT60" s="202"/>
      <c r="BU60" s="202"/>
      <c r="BV60" s="202"/>
      <c r="BW60" s="202"/>
      <c r="BX60" s="202"/>
      <c r="BY60" s="202"/>
      <c r="BZ60" s="202"/>
      <c r="CA60" s="202"/>
      <c r="CB60" s="202"/>
      <c r="CC60" s="202"/>
      <c r="CD60" s="202"/>
      <c r="CS60" s="202"/>
      <c r="CT60" s="202"/>
      <c r="CU60" s="202"/>
      <c r="CV60" s="202"/>
      <c r="CW60" s="202"/>
      <c r="CX60" s="202"/>
      <c r="CY60" s="202"/>
      <c r="CZ60" s="202"/>
      <c r="DA60" s="202"/>
      <c r="DB60" s="202"/>
      <c r="DC60" s="202"/>
      <c r="DD60" s="202"/>
      <c r="DE60" s="202"/>
      <c r="DF60" s="202"/>
      <c r="DG60" s="202"/>
      <c r="DH60" s="202"/>
      <c r="DI60" s="202"/>
      <c r="DJ60" s="202"/>
      <c r="DK60" s="202"/>
      <c r="DL60" s="202"/>
      <c r="DM60" s="202"/>
      <c r="DN60" s="202"/>
      <c r="DO60" s="202"/>
      <c r="DP60" s="202"/>
      <c r="DQ60" s="202"/>
      <c r="DR60" s="3"/>
      <c r="DS60" s="470"/>
      <c r="DT60" s="390"/>
      <c r="DU60" s="390"/>
      <c r="DV60" s="390"/>
      <c r="DW60" s="390"/>
      <c r="DX60" s="390"/>
      <c r="DY60" s="430"/>
    </row>
    <row r="61" spans="1:129" s="12" customFormat="1" ht="6.15" customHeight="1">
      <c r="A61" s="7"/>
      <c r="B61" s="129"/>
      <c r="C61" s="129"/>
      <c r="D61" s="129"/>
      <c r="E61" s="129"/>
      <c r="F61" s="129"/>
      <c r="G61" s="129"/>
      <c r="H61" s="129"/>
      <c r="I61" s="129"/>
      <c r="J61" s="390" t="s">
        <v>132</v>
      </c>
      <c r="K61" s="390"/>
      <c r="L61" s="390"/>
      <c r="M61" s="390"/>
      <c r="N61" s="390"/>
      <c r="O61" s="491"/>
      <c r="P61" s="491"/>
      <c r="Q61" s="491"/>
      <c r="R61" s="491"/>
      <c r="S61" s="491"/>
      <c r="T61" s="491"/>
      <c r="U61" s="390" t="s">
        <v>98</v>
      </c>
      <c r="V61" s="390"/>
      <c r="W61" s="390"/>
      <c r="X61" s="491"/>
      <c r="Y61" s="491"/>
      <c r="Z61" s="491"/>
      <c r="AA61" s="491"/>
      <c r="AB61" s="491"/>
      <c r="AC61" s="491"/>
      <c r="AD61" s="390" t="s">
        <v>99</v>
      </c>
      <c r="AE61" s="390"/>
      <c r="AF61" s="390"/>
      <c r="AG61" s="491"/>
      <c r="AH61" s="491"/>
      <c r="AI61" s="491"/>
      <c r="AJ61" s="491"/>
      <c r="AK61" s="491"/>
      <c r="AL61" s="491"/>
      <c r="AM61" s="390" t="s">
        <v>100</v>
      </c>
      <c r="AN61" s="390"/>
      <c r="AO61" s="390"/>
      <c r="AP61" s="129"/>
      <c r="AQ61" s="21"/>
      <c r="AR61" s="21"/>
      <c r="AS61" s="21"/>
      <c r="AT61" s="21"/>
      <c r="AU61" s="21"/>
      <c r="AV61" s="21"/>
      <c r="AW61" s="21"/>
      <c r="AX61" s="21"/>
      <c r="AY61" s="21"/>
      <c r="AZ61" s="21"/>
      <c r="BA61" s="21"/>
      <c r="BB61" s="21"/>
      <c r="BC61" s="21"/>
      <c r="BD61" s="21"/>
      <c r="BE61" s="390" t="s">
        <v>133</v>
      </c>
      <c r="BF61" s="390"/>
      <c r="BG61" s="390"/>
      <c r="BH61" s="390"/>
      <c r="BI61" s="390"/>
      <c r="BJ61" s="390"/>
      <c r="BK61" s="390"/>
      <c r="BL61" s="390"/>
      <c r="BM61" s="390"/>
      <c r="BN61" s="467" t="s">
        <v>134</v>
      </c>
      <c r="BO61" s="467"/>
      <c r="BP61" s="467"/>
      <c r="BQ61" s="467"/>
      <c r="BR61" s="467"/>
      <c r="BS61" s="467"/>
      <c r="BT61" s="467"/>
      <c r="BU61" s="444" t="str">
        <f>ASC(IF(入力表!C7="","",入力表!C7))</f>
        <v/>
      </c>
      <c r="BV61" s="444"/>
      <c r="BW61" s="444"/>
      <c r="BX61" s="444"/>
      <c r="BY61" s="444"/>
      <c r="BZ61" s="444"/>
      <c r="CA61" s="444"/>
      <c r="CB61" s="444"/>
      <c r="CC61" s="444"/>
      <c r="CD61" s="444"/>
      <c r="CE61" s="444"/>
      <c r="CF61" s="444"/>
      <c r="CG61" s="444"/>
      <c r="CH61" s="444"/>
      <c r="CI61" s="444"/>
      <c r="CJ61" s="444"/>
      <c r="CK61" s="444"/>
      <c r="CL61" s="444"/>
      <c r="CM61" s="444"/>
      <c r="CN61" s="444"/>
      <c r="CO61" s="444"/>
      <c r="CP61" s="444"/>
      <c r="CQ61" s="444"/>
      <c r="CR61" s="444"/>
      <c r="CS61" s="444"/>
      <c r="CT61" s="444"/>
      <c r="CU61" s="444"/>
      <c r="CV61" s="444"/>
      <c r="CW61" s="444"/>
      <c r="CX61" s="444"/>
      <c r="CY61" s="444"/>
      <c r="CZ61" s="444"/>
      <c r="DA61" s="444"/>
      <c r="DB61" s="444"/>
      <c r="DC61" s="444"/>
      <c r="DD61" s="444"/>
      <c r="DE61" s="444"/>
      <c r="DF61" s="444"/>
      <c r="DG61" s="444"/>
      <c r="DH61" s="444"/>
      <c r="DI61" s="444"/>
      <c r="DJ61" s="444"/>
      <c r="DK61" s="444"/>
      <c r="DL61" s="444"/>
      <c r="DM61" s="444"/>
      <c r="DN61" s="444"/>
      <c r="DO61" s="444"/>
      <c r="DP61" s="444"/>
      <c r="DQ61" s="444"/>
      <c r="DR61" s="207"/>
      <c r="DS61" s="470"/>
      <c r="DT61" s="390"/>
      <c r="DU61" s="390"/>
      <c r="DV61" s="390"/>
      <c r="DW61" s="390"/>
      <c r="DX61" s="390"/>
      <c r="DY61" s="430"/>
    </row>
    <row r="62" spans="1:129" s="12" customFormat="1" ht="6.15" customHeight="1">
      <c r="A62" s="189"/>
      <c r="B62" s="129"/>
      <c r="C62" s="129"/>
      <c r="D62" s="129"/>
      <c r="E62" s="129"/>
      <c r="F62" s="129"/>
      <c r="G62" s="129"/>
      <c r="H62" s="129"/>
      <c r="I62" s="129"/>
      <c r="J62" s="390"/>
      <c r="K62" s="390"/>
      <c r="L62" s="390"/>
      <c r="M62" s="390"/>
      <c r="N62" s="390"/>
      <c r="O62" s="491"/>
      <c r="P62" s="491"/>
      <c r="Q62" s="491"/>
      <c r="R62" s="491"/>
      <c r="S62" s="491"/>
      <c r="T62" s="491"/>
      <c r="U62" s="390"/>
      <c r="V62" s="390"/>
      <c r="W62" s="390"/>
      <c r="X62" s="491"/>
      <c r="Y62" s="491"/>
      <c r="Z62" s="491"/>
      <c r="AA62" s="491"/>
      <c r="AB62" s="491"/>
      <c r="AC62" s="491"/>
      <c r="AD62" s="390"/>
      <c r="AE62" s="390"/>
      <c r="AF62" s="390"/>
      <c r="AG62" s="491"/>
      <c r="AH62" s="491"/>
      <c r="AI62" s="491"/>
      <c r="AJ62" s="491"/>
      <c r="AK62" s="491"/>
      <c r="AL62" s="491"/>
      <c r="AM62" s="390"/>
      <c r="AN62" s="390"/>
      <c r="AO62" s="390"/>
      <c r="AP62" s="129"/>
      <c r="AQ62" s="21"/>
      <c r="AR62" s="21"/>
      <c r="AS62" s="21"/>
      <c r="AT62" s="21"/>
      <c r="AU62" s="21"/>
      <c r="AV62" s="21"/>
      <c r="AW62" s="21"/>
      <c r="AX62" s="21"/>
      <c r="AY62" s="21"/>
      <c r="AZ62" s="21"/>
      <c r="BA62" s="21"/>
      <c r="BB62" s="21"/>
      <c r="BC62" s="21"/>
      <c r="BD62" s="21"/>
      <c r="BE62" s="390"/>
      <c r="BF62" s="390"/>
      <c r="BG62" s="390"/>
      <c r="BH62" s="390"/>
      <c r="BI62" s="390"/>
      <c r="BJ62" s="390"/>
      <c r="BK62" s="390"/>
      <c r="BL62" s="390"/>
      <c r="BM62" s="390"/>
      <c r="BN62" s="467"/>
      <c r="BO62" s="467"/>
      <c r="BP62" s="467"/>
      <c r="BQ62" s="467"/>
      <c r="BR62" s="467"/>
      <c r="BS62" s="467"/>
      <c r="BT62" s="467"/>
      <c r="BU62" s="444"/>
      <c r="BV62" s="444"/>
      <c r="BW62" s="444"/>
      <c r="BX62" s="444"/>
      <c r="BY62" s="444"/>
      <c r="BZ62" s="444"/>
      <c r="CA62" s="444"/>
      <c r="CB62" s="444"/>
      <c r="CC62" s="444"/>
      <c r="CD62" s="444"/>
      <c r="CE62" s="444"/>
      <c r="CF62" s="444"/>
      <c r="CG62" s="444"/>
      <c r="CH62" s="444"/>
      <c r="CI62" s="444"/>
      <c r="CJ62" s="444"/>
      <c r="CK62" s="444"/>
      <c r="CL62" s="444"/>
      <c r="CM62" s="444"/>
      <c r="CN62" s="444"/>
      <c r="CO62" s="444"/>
      <c r="CP62" s="444"/>
      <c r="CQ62" s="444"/>
      <c r="CR62" s="444"/>
      <c r="CS62" s="444"/>
      <c r="CT62" s="444"/>
      <c r="CU62" s="444"/>
      <c r="CV62" s="444"/>
      <c r="CW62" s="444"/>
      <c r="CX62" s="444"/>
      <c r="CY62" s="444"/>
      <c r="CZ62" s="444"/>
      <c r="DA62" s="444"/>
      <c r="DB62" s="444"/>
      <c r="DC62" s="444"/>
      <c r="DD62" s="444"/>
      <c r="DE62" s="444"/>
      <c r="DF62" s="444"/>
      <c r="DG62" s="444"/>
      <c r="DH62" s="444"/>
      <c r="DI62" s="444"/>
      <c r="DJ62" s="444"/>
      <c r="DK62" s="444"/>
      <c r="DL62" s="444"/>
      <c r="DM62" s="444"/>
      <c r="DN62" s="444"/>
      <c r="DO62" s="444"/>
      <c r="DP62" s="444"/>
      <c r="DQ62" s="444"/>
      <c r="DR62" s="207"/>
      <c r="DS62" s="470"/>
      <c r="DT62" s="390"/>
      <c r="DU62" s="390"/>
      <c r="DV62" s="390"/>
      <c r="DW62" s="390"/>
      <c r="DX62" s="390"/>
      <c r="DY62" s="430"/>
    </row>
    <row r="63" spans="1:129" s="12" customFormat="1" ht="6.15" customHeight="1">
      <c r="A63" s="189"/>
      <c r="B63" s="129"/>
      <c r="C63" s="129"/>
      <c r="D63" s="129"/>
      <c r="E63" s="129"/>
      <c r="F63" s="129"/>
      <c r="G63" s="129"/>
      <c r="H63" s="129"/>
      <c r="I63" s="129"/>
      <c r="J63" s="390"/>
      <c r="K63" s="390"/>
      <c r="L63" s="390"/>
      <c r="M63" s="390"/>
      <c r="N63" s="390"/>
      <c r="O63" s="491"/>
      <c r="P63" s="491"/>
      <c r="Q63" s="491"/>
      <c r="R63" s="491"/>
      <c r="S63" s="491"/>
      <c r="T63" s="491"/>
      <c r="U63" s="390"/>
      <c r="V63" s="390"/>
      <c r="W63" s="390"/>
      <c r="X63" s="491"/>
      <c r="Y63" s="491"/>
      <c r="Z63" s="491"/>
      <c r="AA63" s="491"/>
      <c r="AB63" s="491"/>
      <c r="AC63" s="491"/>
      <c r="AD63" s="390"/>
      <c r="AE63" s="390"/>
      <c r="AF63" s="390"/>
      <c r="AG63" s="491"/>
      <c r="AH63" s="491"/>
      <c r="AI63" s="491"/>
      <c r="AJ63" s="491"/>
      <c r="AK63" s="491"/>
      <c r="AL63" s="491"/>
      <c r="AM63" s="390"/>
      <c r="AN63" s="390"/>
      <c r="AO63" s="390"/>
      <c r="AP63" s="129"/>
      <c r="AQ63" s="21"/>
      <c r="AR63" s="21"/>
      <c r="AS63" s="21"/>
      <c r="AT63" s="21"/>
      <c r="AU63" s="21"/>
      <c r="AV63" s="21"/>
      <c r="AW63" s="21"/>
      <c r="AX63" s="21"/>
      <c r="AY63" s="21"/>
      <c r="AZ63" s="21"/>
      <c r="BA63" s="21"/>
      <c r="BB63" s="21"/>
      <c r="BC63" s="21"/>
      <c r="BD63" s="21"/>
      <c r="BE63" s="390"/>
      <c r="BF63" s="390"/>
      <c r="BG63" s="390"/>
      <c r="BH63" s="390"/>
      <c r="BI63" s="390"/>
      <c r="BJ63" s="390"/>
      <c r="BK63" s="390"/>
      <c r="BL63" s="390"/>
      <c r="BM63" s="390"/>
      <c r="BN63" s="467"/>
      <c r="BO63" s="467"/>
      <c r="BP63" s="467"/>
      <c r="BQ63" s="467"/>
      <c r="BR63" s="467"/>
      <c r="BS63" s="467"/>
      <c r="BT63" s="467"/>
      <c r="BU63" s="444"/>
      <c r="BV63" s="444"/>
      <c r="BW63" s="444"/>
      <c r="BX63" s="444"/>
      <c r="BY63" s="444"/>
      <c r="BZ63" s="444"/>
      <c r="CA63" s="444"/>
      <c r="CB63" s="444"/>
      <c r="CC63" s="444"/>
      <c r="CD63" s="444"/>
      <c r="CE63" s="444"/>
      <c r="CF63" s="444"/>
      <c r="CG63" s="444"/>
      <c r="CH63" s="444"/>
      <c r="CI63" s="444"/>
      <c r="CJ63" s="444"/>
      <c r="CK63" s="444"/>
      <c r="CL63" s="444"/>
      <c r="CM63" s="444"/>
      <c r="CN63" s="444"/>
      <c r="CO63" s="444"/>
      <c r="CP63" s="444"/>
      <c r="CQ63" s="444"/>
      <c r="CR63" s="444"/>
      <c r="CS63" s="444"/>
      <c r="CT63" s="444"/>
      <c r="CU63" s="444"/>
      <c r="CV63" s="444"/>
      <c r="CW63" s="444"/>
      <c r="CX63" s="444"/>
      <c r="CY63" s="444"/>
      <c r="CZ63" s="444"/>
      <c r="DA63" s="444"/>
      <c r="DB63" s="444"/>
      <c r="DC63" s="444"/>
      <c r="DD63" s="444"/>
      <c r="DE63" s="444"/>
      <c r="DF63" s="444"/>
      <c r="DG63" s="444"/>
      <c r="DH63" s="444"/>
      <c r="DI63" s="444"/>
      <c r="DJ63" s="444"/>
      <c r="DK63" s="444"/>
      <c r="DL63" s="444"/>
      <c r="DM63" s="444"/>
      <c r="DN63" s="444"/>
      <c r="DO63" s="444"/>
      <c r="DP63" s="444"/>
      <c r="DQ63" s="444"/>
      <c r="DR63" s="207"/>
      <c r="DS63" s="470"/>
      <c r="DT63" s="390"/>
      <c r="DU63" s="390"/>
      <c r="DV63" s="390"/>
      <c r="DW63" s="390"/>
      <c r="DX63" s="390"/>
      <c r="DY63" s="430"/>
    </row>
    <row r="64" spans="1:129" s="12" customFormat="1" ht="6.15" customHeight="1">
      <c r="A64" s="189"/>
      <c r="B64" s="129"/>
      <c r="C64" s="129"/>
      <c r="D64" s="129"/>
      <c r="E64" s="129"/>
      <c r="F64" s="129"/>
      <c r="G64" s="129"/>
      <c r="H64" s="129"/>
      <c r="I64" s="129"/>
      <c r="J64" s="390"/>
      <c r="K64" s="390"/>
      <c r="L64" s="390"/>
      <c r="M64" s="390"/>
      <c r="N64" s="390"/>
      <c r="O64" s="491"/>
      <c r="P64" s="491"/>
      <c r="Q64" s="491"/>
      <c r="R64" s="491"/>
      <c r="S64" s="491"/>
      <c r="T64" s="491"/>
      <c r="U64" s="390"/>
      <c r="V64" s="390"/>
      <c r="W64" s="390"/>
      <c r="X64" s="491"/>
      <c r="Y64" s="491"/>
      <c r="Z64" s="491"/>
      <c r="AA64" s="491"/>
      <c r="AB64" s="491"/>
      <c r="AC64" s="491"/>
      <c r="AD64" s="390"/>
      <c r="AE64" s="390"/>
      <c r="AF64" s="390"/>
      <c r="AG64" s="491"/>
      <c r="AH64" s="491"/>
      <c r="AI64" s="491"/>
      <c r="AJ64" s="491"/>
      <c r="AK64" s="491"/>
      <c r="AL64" s="491"/>
      <c r="AM64" s="390"/>
      <c r="AN64" s="390"/>
      <c r="AO64" s="390"/>
      <c r="AP64" s="129"/>
      <c r="AQ64" s="21"/>
      <c r="AR64" s="21"/>
      <c r="AS64" s="21"/>
      <c r="AT64" s="21"/>
      <c r="AU64" s="21"/>
      <c r="AV64" s="21"/>
      <c r="AW64" s="21"/>
      <c r="AX64" s="21"/>
      <c r="AY64" s="21"/>
      <c r="AZ64" s="21"/>
      <c r="BA64" s="21"/>
      <c r="BB64" s="21"/>
      <c r="BC64" s="21"/>
      <c r="BD64" s="21"/>
      <c r="BE64" s="390"/>
      <c r="BF64" s="390"/>
      <c r="BG64" s="390"/>
      <c r="BH64" s="390"/>
      <c r="BI64" s="390"/>
      <c r="BJ64" s="390"/>
      <c r="BK64" s="390"/>
      <c r="BL64" s="390"/>
      <c r="BM64" s="390"/>
      <c r="BN64" s="467"/>
      <c r="BO64" s="467"/>
      <c r="BP64" s="467"/>
      <c r="BQ64" s="467"/>
      <c r="BR64" s="467"/>
      <c r="BS64" s="467"/>
      <c r="BT64" s="467"/>
      <c r="BU64" s="444"/>
      <c r="BV64" s="444"/>
      <c r="BW64" s="444"/>
      <c r="BX64" s="444"/>
      <c r="BY64" s="444"/>
      <c r="BZ64" s="444"/>
      <c r="CA64" s="444"/>
      <c r="CB64" s="444"/>
      <c r="CC64" s="444"/>
      <c r="CD64" s="444"/>
      <c r="CE64" s="444"/>
      <c r="CF64" s="444"/>
      <c r="CG64" s="444"/>
      <c r="CH64" s="444"/>
      <c r="CI64" s="444"/>
      <c r="CJ64" s="444"/>
      <c r="CK64" s="444"/>
      <c r="CL64" s="444"/>
      <c r="CM64" s="444"/>
      <c r="CN64" s="444"/>
      <c r="CO64" s="444"/>
      <c r="CP64" s="444"/>
      <c r="CQ64" s="444"/>
      <c r="CR64" s="444"/>
      <c r="CS64" s="444"/>
      <c r="CT64" s="444"/>
      <c r="CU64" s="444"/>
      <c r="CV64" s="444"/>
      <c r="CW64" s="444"/>
      <c r="CX64" s="444"/>
      <c r="CY64" s="444"/>
      <c r="CZ64" s="444"/>
      <c r="DA64" s="444"/>
      <c r="DB64" s="444"/>
      <c r="DC64" s="444"/>
      <c r="DD64" s="444"/>
      <c r="DE64" s="444"/>
      <c r="DF64" s="444"/>
      <c r="DG64" s="444"/>
      <c r="DH64" s="444"/>
      <c r="DI64" s="444"/>
      <c r="DJ64" s="444"/>
      <c r="DK64" s="444"/>
      <c r="DL64" s="444"/>
      <c r="DM64" s="444"/>
      <c r="DN64" s="444"/>
      <c r="DO64" s="444"/>
      <c r="DP64" s="444"/>
      <c r="DQ64" s="444"/>
      <c r="DR64" s="207"/>
      <c r="DS64" s="470"/>
      <c r="DT64" s="390"/>
      <c r="DU64" s="390"/>
      <c r="DV64" s="390"/>
      <c r="DW64" s="390"/>
      <c r="DX64" s="390"/>
      <c r="DY64" s="430"/>
    </row>
    <row r="65" spans="1:130" s="12" customFormat="1" ht="6.15" customHeight="1">
      <c r="A65" s="189"/>
      <c r="B65" s="129"/>
      <c r="C65" s="129"/>
      <c r="D65" s="129"/>
      <c r="E65" s="129"/>
      <c r="F65" s="129"/>
      <c r="G65" s="129"/>
      <c r="H65" s="129"/>
      <c r="I65" s="129"/>
      <c r="J65" s="390"/>
      <c r="K65" s="390"/>
      <c r="L65" s="390"/>
      <c r="M65" s="390"/>
      <c r="N65" s="390"/>
      <c r="O65" s="491"/>
      <c r="P65" s="491"/>
      <c r="Q65" s="491"/>
      <c r="R65" s="491"/>
      <c r="S65" s="491"/>
      <c r="T65" s="491"/>
      <c r="U65" s="390"/>
      <c r="V65" s="390"/>
      <c r="W65" s="390"/>
      <c r="X65" s="491"/>
      <c r="Y65" s="491"/>
      <c r="Z65" s="491"/>
      <c r="AA65" s="491"/>
      <c r="AB65" s="491"/>
      <c r="AC65" s="491"/>
      <c r="AD65" s="390"/>
      <c r="AE65" s="390"/>
      <c r="AF65" s="390"/>
      <c r="AG65" s="491"/>
      <c r="AH65" s="491"/>
      <c r="AI65" s="491"/>
      <c r="AJ65" s="491"/>
      <c r="AK65" s="491"/>
      <c r="AL65" s="491"/>
      <c r="AM65" s="390"/>
      <c r="AN65" s="390"/>
      <c r="AO65" s="390"/>
      <c r="AP65" s="129"/>
      <c r="AQ65" s="21"/>
      <c r="AR65" s="21"/>
      <c r="AS65" s="21"/>
      <c r="AT65" s="21"/>
      <c r="AU65" s="21"/>
      <c r="AV65" s="21"/>
      <c r="AW65" s="21"/>
      <c r="AX65" s="21"/>
      <c r="AY65" s="21"/>
      <c r="AZ65" s="21"/>
      <c r="BA65" s="21"/>
      <c r="BB65" s="21"/>
      <c r="BC65" s="21"/>
      <c r="BD65" s="21"/>
      <c r="BE65" s="390"/>
      <c r="BF65" s="390"/>
      <c r="BG65" s="390"/>
      <c r="BH65" s="390"/>
      <c r="BI65" s="390"/>
      <c r="BJ65" s="390"/>
      <c r="BK65" s="390"/>
      <c r="BL65" s="390"/>
      <c r="BM65" s="390"/>
      <c r="BN65" s="467" t="s">
        <v>135</v>
      </c>
      <c r="BO65" s="467"/>
      <c r="BP65" s="467"/>
      <c r="BQ65" s="467"/>
      <c r="BR65" s="467"/>
      <c r="BS65" s="467"/>
      <c r="BT65" s="467"/>
      <c r="BU65" s="525" t="str">
        <f>IF(入力表!C6="","",入力表!C6)</f>
        <v/>
      </c>
      <c r="BV65" s="525"/>
      <c r="BW65" s="525"/>
      <c r="BX65" s="525"/>
      <c r="BY65" s="525"/>
      <c r="BZ65" s="525"/>
      <c r="CA65" s="525"/>
      <c r="CB65" s="525"/>
      <c r="CC65" s="525"/>
      <c r="CD65" s="525"/>
      <c r="CE65" s="525"/>
      <c r="CF65" s="525"/>
      <c r="CG65" s="525"/>
      <c r="CH65" s="525"/>
      <c r="CI65" s="525"/>
      <c r="CJ65" s="525"/>
      <c r="CK65" s="525"/>
      <c r="CL65" s="525"/>
      <c r="CM65" s="525"/>
      <c r="CN65" s="525"/>
      <c r="CO65" s="525"/>
      <c r="CP65" s="525"/>
      <c r="CQ65" s="525"/>
      <c r="CR65" s="525"/>
      <c r="CS65" s="525"/>
      <c r="CT65" s="525"/>
      <c r="CU65" s="525"/>
      <c r="CV65" s="525"/>
      <c r="CW65" s="525"/>
      <c r="CX65" s="525"/>
      <c r="CY65" s="525"/>
      <c r="CZ65" s="525"/>
      <c r="DA65" s="525"/>
      <c r="DB65" s="525"/>
      <c r="DC65" s="525"/>
      <c r="DD65" s="525"/>
      <c r="DE65" s="525"/>
      <c r="DF65" s="525"/>
      <c r="DG65" s="525"/>
      <c r="DH65" s="525"/>
      <c r="DI65" s="525"/>
      <c r="DJ65" s="525"/>
      <c r="DK65" s="525"/>
      <c r="DL65" s="390"/>
      <c r="DM65" s="390"/>
      <c r="DN65" s="390"/>
      <c r="DO65" s="390"/>
      <c r="DP65" s="390"/>
      <c r="DQ65" s="390"/>
      <c r="DR65" s="207"/>
      <c r="DS65" s="470"/>
      <c r="DT65" s="390"/>
      <c r="DU65" s="390"/>
      <c r="DV65" s="390"/>
      <c r="DW65" s="390"/>
      <c r="DX65" s="390"/>
      <c r="DY65" s="430"/>
    </row>
    <row r="66" spans="1:130" s="12" customFormat="1" ht="6.15" customHeight="1">
      <c r="A66" s="189"/>
      <c r="B66" s="129"/>
      <c r="C66" s="129"/>
      <c r="D66" s="129"/>
      <c r="E66" s="129"/>
      <c r="F66" s="129"/>
      <c r="G66" s="129"/>
      <c r="H66" s="129"/>
      <c r="I66" s="129"/>
      <c r="J66" s="390"/>
      <c r="K66" s="390"/>
      <c r="L66" s="390"/>
      <c r="M66" s="390"/>
      <c r="N66" s="390"/>
      <c r="O66" s="491"/>
      <c r="P66" s="491"/>
      <c r="Q66" s="491"/>
      <c r="R66" s="491"/>
      <c r="S66" s="491"/>
      <c r="T66" s="491"/>
      <c r="U66" s="390"/>
      <c r="V66" s="390"/>
      <c r="W66" s="390"/>
      <c r="X66" s="491"/>
      <c r="Y66" s="491"/>
      <c r="Z66" s="491"/>
      <c r="AA66" s="491"/>
      <c r="AB66" s="491"/>
      <c r="AC66" s="491"/>
      <c r="AD66" s="390"/>
      <c r="AE66" s="390"/>
      <c r="AF66" s="390"/>
      <c r="AG66" s="491"/>
      <c r="AH66" s="491"/>
      <c r="AI66" s="491"/>
      <c r="AJ66" s="491"/>
      <c r="AK66" s="491"/>
      <c r="AL66" s="491"/>
      <c r="AM66" s="390"/>
      <c r="AN66" s="390"/>
      <c r="AO66" s="390"/>
      <c r="AP66" s="129"/>
      <c r="AQ66" s="21"/>
      <c r="AR66" s="21"/>
      <c r="AS66" s="21"/>
      <c r="AT66" s="21"/>
      <c r="AU66" s="21"/>
      <c r="AV66" s="21"/>
      <c r="AW66" s="21"/>
      <c r="AX66" s="21"/>
      <c r="AY66" s="21"/>
      <c r="AZ66" s="21"/>
      <c r="BA66" s="21"/>
      <c r="BB66" s="21"/>
      <c r="BC66" s="21"/>
      <c r="BD66" s="21"/>
      <c r="BE66" s="390"/>
      <c r="BF66" s="390"/>
      <c r="BG66" s="390"/>
      <c r="BH66" s="390"/>
      <c r="BI66" s="390"/>
      <c r="BJ66" s="390"/>
      <c r="BK66" s="390"/>
      <c r="BL66" s="390"/>
      <c r="BM66" s="390"/>
      <c r="BN66" s="467"/>
      <c r="BO66" s="467"/>
      <c r="BP66" s="467"/>
      <c r="BQ66" s="467"/>
      <c r="BR66" s="467"/>
      <c r="BS66" s="467"/>
      <c r="BT66" s="467"/>
      <c r="BU66" s="525"/>
      <c r="BV66" s="525"/>
      <c r="BW66" s="525"/>
      <c r="BX66" s="525"/>
      <c r="BY66" s="525"/>
      <c r="BZ66" s="525"/>
      <c r="CA66" s="525"/>
      <c r="CB66" s="525"/>
      <c r="CC66" s="525"/>
      <c r="CD66" s="525"/>
      <c r="CE66" s="525"/>
      <c r="CF66" s="525"/>
      <c r="CG66" s="525"/>
      <c r="CH66" s="525"/>
      <c r="CI66" s="525"/>
      <c r="CJ66" s="525"/>
      <c r="CK66" s="525"/>
      <c r="CL66" s="525"/>
      <c r="CM66" s="525"/>
      <c r="CN66" s="525"/>
      <c r="CO66" s="525"/>
      <c r="CP66" s="525"/>
      <c r="CQ66" s="525"/>
      <c r="CR66" s="525"/>
      <c r="CS66" s="525"/>
      <c r="CT66" s="525"/>
      <c r="CU66" s="525"/>
      <c r="CV66" s="525"/>
      <c r="CW66" s="525"/>
      <c r="CX66" s="525"/>
      <c r="CY66" s="525"/>
      <c r="CZ66" s="525"/>
      <c r="DA66" s="525"/>
      <c r="DB66" s="525"/>
      <c r="DC66" s="525"/>
      <c r="DD66" s="525"/>
      <c r="DE66" s="525"/>
      <c r="DF66" s="525"/>
      <c r="DG66" s="525"/>
      <c r="DH66" s="525"/>
      <c r="DI66" s="525"/>
      <c r="DJ66" s="525"/>
      <c r="DK66" s="525"/>
      <c r="DL66" s="390"/>
      <c r="DM66" s="390"/>
      <c r="DN66" s="390"/>
      <c r="DO66" s="390"/>
      <c r="DP66" s="390"/>
      <c r="DQ66" s="390"/>
      <c r="DR66" s="181"/>
      <c r="DS66" s="470"/>
      <c r="DT66" s="390"/>
      <c r="DU66" s="390"/>
      <c r="DV66" s="390"/>
      <c r="DW66" s="390"/>
      <c r="DX66" s="390"/>
      <c r="DY66" s="430"/>
    </row>
    <row r="67" spans="1:130" s="12" customFormat="1" ht="6.15" customHeight="1">
      <c r="A67" s="189"/>
      <c r="B67" s="129"/>
      <c r="C67" s="129"/>
      <c r="D67" s="129"/>
      <c r="E67" s="129"/>
      <c r="F67" s="129"/>
      <c r="G67" s="129"/>
      <c r="H67" s="129"/>
      <c r="I67" s="129"/>
      <c r="J67" s="390"/>
      <c r="K67" s="390"/>
      <c r="L67" s="390"/>
      <c r="M67" s="390"/>
      <c r="N67" s="390"/>
      <c r="O67" s="491"/>
      <c r="P67" s="491"/>
      <c r="Q67" s="491"/>
      <c r="R67" s="491"/>
      <c r="S67" s="491"/>
      <c r="T67" s="491"/>
      <c r="U67" s="390"/>
      <c r="V67" s="390"/>
      <c r="W67" s="390"/>
      <c r="X67" s="491"/>
      <c r="Y67" s="491"/>
      <c r="Z67" s="491"/>
      <c r="AA67" s="491"/>
      <c r="AB67" s="491"/>
      <c r="AC67" s="491"/>
      <c r="AD67" s="390"/>
      <c r="AE67" s="390"/>
      <c r="AF67" s="390"/>
      <c r="AG67" s="491"/>
      <c r="AH67" s="491"/>
      <c r="AI67" s="491"/>
      <c r="AJ67" s="491"/>
      <c r="AK67" s="491"/>
      <c r="AL67" s="491"/>
      <c r="AM67" s="390"/>
      <c r="AN67" s="390"/>
      <c r="AO67" s="390"/>
      <c r="AP67" s="129"/>
      <c r="AQ67" s="21"/>
      <c r="AR67" s="21"/>
      <c r="AS67" s="21"/>
      <c r="AT67" s="21"/>
      <c r="AU67" s="21"/>
      <c r="AV67" s="21"/>
      <c r="AW67" s="21"/>
      <c r="AX67" s="21"/>
      <c r="AY67" s="21"/>
      <c r="AZ67" s="21"/>
      <c r="BA67" s="21"/>
      <c r="BB67" s="21"/>
      <c r="BC67" s="21"/>
      <c r="BD67" s="21"/>
      <c r="BE67" s="390"/>
      <c r="BF67" s="390"/>
      <c r="BG67" s="390"/>
      <c r="BH67" s="390"/>
      <c r="BI67" s="390"/>
      <c r="BJ67" s="390"/>
      <c r="BK67" s="390"/>
      <c r="BL67" s="390"/>
      <c r="BM67" s="390"/>
      <c r="BN67" s="467"/>
      <c r="BO67" s="467"/>
      <c r="BP67" s="467"/>
      <c r="BQ67" s="467"/>
      <c r="BR67" s="467"/>
      <c r="BS67" s="467"/>
      <c r="BT67" s="467"/>
      <c r="BU67" s="525"/>
      <c r="BV67" s="525"/>
      <c r="BW67" s="525"/>
      <c r="BX67" s="525"/>
      <c r="BY67" s="525"/>
      <c r="BZ67" s="525"/>
      <c r="CA67" s="525"/>
      <c r="CB67" s="525"/>
      <c r="CC67" s="525"/>
      <c r="CD67" s="525"/>
      <c r="CE67" s="525"/>
      <c r="CF67" s="525"/>
      <c r="CG67" s="525"/>
      <c r="CH67" s="525"/>
      <c r="CI67" s="525"/>
      <c r="CJ67" s="525"/>
      <c r="CK67" s="525"/>
      <c r="CL67" s="525"/>
      <c r="CM67" s="525"/>
      <c r="CN67" s="525"/>
      <c r="CO67" s="525"/>
      <c r="CP67" s="525"/>
      <c r="CQ67" s="525"/>
      <c r="CR67" s="525"/>
      <c r="CS67" s="525"/>
      <c r="CT67" s="525"/>
      <c r="CU67" s="525"/>
      <c r="CV67" s="525"/>
      <c r="CW67" s="525"/>
      <c r="CX67" s="525"/>
      <c r="CY67" s="525"/>
      <c r="CZ67" s="525"/>
      <c r="DA67" s="525"/>
      <c r="DB67" s="525"/>
      <c r="DC67" s="525"/>
      <c r="DD67" s="525"/>
      <c r="DE67" s="525"/>
      <c r="DF67" s="525"/>
      <c r="DG67" s="525"/>
      <c r="DH67" s="525"/>
      <c r="DI67" s="525"/>
      <c r="DJ67" s="525"/>
      <c r="DK67" s="525"/>
      <c r="DL67" s="390"/>
      <c r="DM67" s="390"/>
      <c r="DN67" s="390"/>
      <c r="DO67" s="390"/>
      <c r="DP67" s="390"/>
      <c r="DQ67" s="390"/>
      <c r="DR67" s="181"/>
      <c r="DS67" s="470"/>
      <c r="DT67" s="390"/>
      <c r="DU67" s="390"/>
      <c r="DV67" s="390"/>
      <c r="DW67" s="390"/>
      <c r="DX67" s="390"/>
      <c r="DY67" s="430"/>
    </row>
    <row r="68" spans="1:130" s="12" customFormat="1" ht="6.15" customHeight="1">
      <c r="A68" s="189"/>
      <c r="B68" s="129"/>
      <c r="C68" s="129"/>
      <c r="D68" s="129"/>
      <c r="E68" s="129"/>
      <c r="F68" s="129"/>
      <c r="G68" s="129"/>
      <c r="H68" s="129"/>
      <c r="I68" s="129"/>
      <c r="J68" s="390"/>
      <c r="K68" s="390"/>
      <c r="L68" s="390"/>
      <c r="M68" s="390"/>
      <c r="N68" s="390"/>
      <c r="O68" s="491"/>
      <c r="P68" s="491"/>
      <c r="Q68" s="491"/>
      <c r="R68" s="491"/>
      <c r="S68" s="491"/>
      <c r="T68" s="491"/>
      <c r="U68" s="390"/>
      <c r="V68" s="390"/>
      <c r="W68" s="390"/>
      <c r="X68" s="491"/>
      <c r="Y68" s="491"/>
      <c r="Z68" s="491"/>
      <c r="AA68" s="491"/>
      <c r="AB68" s="491"/>
      <c r="AC68" s="491"/>
      <c r="AD68" s="390"/>
      <c r="AE68" s="390"/>
      <c r="AF68" s="390"/>
      <c r="AG68" s="491"/>
      <c r="AH68" s="491"/>
      <c r="AI68" s="491"/>
      <c r="AJ68" s="491"/>
      <c r="AK68" s="491"/>
      <c r="AL68" s="491"/>
      <c r="AM68" s="390"/>
      <c r="AN68" s="390"/>
      <c r="AO68" s="390"/>
      <c r="AP68" s="129"/>
      <c r="AQ68" s="21"/>
      <c r="AR68" s="21"/>
      <c r="AS68" s="21"/>
      <c r="AT68" s="21"/>
      <c r="AU68" s="21"/>
      <c r="AV68" s="21"/>
      <c r="AW68" s="21"/>
      <c r="AX68" s="21"/>
      <c r="AY68" s="21"/>
      <c r="AZ68" s="21"/>
      <c r="BA68" s="21"/>
      <c r="BB68" s="21"/>
      <c r="BC68" s="21"/>
      <c r="BD68" s="21"/>
      <c r="BE68" s="390"/>
      <c r="BF68" s="390"/>
      <c r="BG68" s="390"/>
      <c r="BH68" s="390"/>
      <c r="BI68" s="390"/>
      <c r="BJ68" s="390"/>
      <c r="BK68" s="390"/>
      <c r="BL68" s="390"/>
      <c r="BM68" s="390"/>
      <c r="BN68" s="467"/>
      <c r="BO68" s="467"/>
      <c r="BP68" s="467"/>
      <c r="BQ68" s="467"/>
      <c r="BR68" s="467"/>
      <c r="BS68" s="467"/>
      <c r="BT68" s="467"/>
      <c r="BU68" s="525"/>
      <c r="BV68" s="525"/>
      <c r="BW68" s="525"/>
      <c r="BX68" s="525"/>
      <c r="BY68" s="525"/>
      <c r="BZ68" s="525"/>
      <c r="CA68" s="525"/>
      <c r="CB68" s="525"/>
      <c r="CC68" s="525"/>
      <c r="CD68" s="525"/>
      <c r="CE68" s="525"/>
      <c r="CF68" s="525"/>
      <c r="CG68" s="525"/>
      <c r="CH68" s="525"/>
      <c r="CI68" s="525"/>
      <c r="CJ68" s="525"/>
      <c r="CK68" s="525"/>
      <c r="CL68" s="525"/>
      <c r="CM68" s="525"/>
      <c r="CN68" s="525"/>
      <c r="CO68" s="525"/>
      <c r="CP68" s="525"/>
      <c r="CQ68" s="525"/>
      <c r="CR68" s="525"/>
      <c r="CS68" s="525"/>
      <c r="CT68" s="525"/>
      <c r="CU68" s="525"/>
      <c r="CV68" s="525"/>
      <c r="CW68" s="525"/>
      <c r="CX68" s="525"/>
      <c r="CY68" s="525"/>
      <c r="CZ68" s="525"/>
      <c r="DA68" s="525"/>
      <c r="DB68" s="525"/>
      <c r="DC68" s="525"/>
      <c r="DD68" s="525"/>
      <c r="DE68" s="525"/>
      <c r="DF68" s="525"/>
      <c r="DG68" s="525"/>
      <c r="DH68" s="525"/>
      <c r="DI68" s="525"/>
      <c r="DJ68" s="525"/>
      <c r="DK68" s="525"/>
      <c r="DL68" s="390"/>
      <c r="DM68" s="390"/>
      <c r="DN68" s="390"/>
      <c r="DO68" s="390"/>
      <c r="DP68" s="390"/>
      <c r="DQ68" s="390"/>
      <c r="DR68" s="181"/>
      <c r="DS68" s="470"/>
      <c r="DT68" s="390"/>
      <c r="DU68" s="390"/>
      <c r="DV68" s="390"/>
      <c r="DW68" s="390"/>
      <c r="DX68" s="390"/>
      <c r="DY68" s="430"/>
    </row>
    <row r="69" spans="1:130" s="12" customFormat="1" ht="6.15" customHeight="1" thickBot="1">
      <c r="A69" s="196"/>
      <c r="B69" s="130"/>
      <c r="C69" s="130"/>
      <c r="D69" s="130"/>
      <c r="E69" s="130"/>
      <c r="F69" s="130"/>
      <c r="G69" s="130"/>
      <c r="H69" s="130"/>
      <c r="I69" s="130"/>
      <c r="J69" s="495"/>
      <c r="K69" s="495"/>
      <c r="L69" s="495"/>
      <c r="M69" s="495"/>
      <c r="N69" s="495"/>
      <c r="O69" s="528"/>
      <c r="P69" s="528"/>
      <c r="Q69" s="528"/>
      <c r="R69" s="528"/>
      <c r="S69" s="528"/>
      <c r="T69" s="528"/>
      <c r="U69" s="495"/>
      <c r="V69" s="495"/>
      <c r="W69" s="495"/>
      <c r="X69" s="528"/>
      <c r="Y69" s="528"/>
      <c r="Z69" s="528"/>
      <c r="AA69" s="528"/>
      <c r="AB69" s="528"/>
      <c r="AC69" s="528"/>
      <c r="AD69" s="495"/>
      <c r="AE69" s="495"/>
      <c r="AF69" s="495"/>
      <c r="AG69" s="528"/>
      <c r="AH69" s="528"/>
      <c r="AI69" s="528"/>
      <c r="AJ69" s="528"/>
      <c r="AK69" s="528"/>
      <c r="AL69" s="528"/>
      <c r="AM69" s="495"/>
      <c r="AN69" s="495"/>
      <c r="AO69" s="495"/>
      <c r="AP69" s="129"/>
      <c r="AQ69" s="21"/>
      <c r="AR69" s="21"/>
      <c r="AS69" s="21"/>
      <c r="AT69" s="21"/>
      <c r="AU69" s="21"/>
      <c r="AV69" s="21"/>
      <c r="AW69" s="21"/>
      <c r="AX69" s="21"/>
      <c r="AY69" s="21"/>
      <c r="AZ69" s="21"/>
      <c r="BA69" s="21"/>
      <c r="BB69" s="21"/>
      <c r="BC69" s="21"/>
      <c r="BD69" s="21"/>
      <c r="BE69" s="390"/>
      <c r="BF69" s="390"/>
      <c r="BG69" s="390"/>
      <c r="BH69" s="390"/>
      <c r="BI69" s="390"/>
      <c r="BJ69" s="390"/>
      <c r="BK69" s="390"/>
      <c r="BL69" s="390"/>
      <c r="BM69" s="390"/>
      <c r="BN69" s="467"/>
      <c r="BO69" s="467"/>
      <c r="BP69" s="467"/>
      <c r="BQ69" s="467"/>
      <c r="BR69" s="467"/>
      <c r="BS69" s="467"/>
      <c r="BT69" s="467"/>
      <c r="BU69" s="526"/>
      <c r="BV69" s="526"/>
      <c r="BW69" s="526"/>
      <c r="BX69" s="526"/>
      <c r="BY69" s="526"/>
      <c r="BZ69" s="526"/>
      <c r="CA69" s="526"/>
      <c r="CB69" s="526"/>
      <c r="CC69" s="526"/>
      <c r="CD69" s="526"/>
      <c r="CE69" s="526"/>
      <c r="CF69" s="526"/>
      <c r="CG69" s="526"/>
      <c r="CH69" s="526"/>
      <c r="CI69" s="526"/>
      <c r="CJ69" s="526"/>
      <c r="CK69" s="526"/>
      <c r="CL69" s="526"/>
      <c r="CM69" s="526"/>
      <c r="CN69" s="526"/>
      <c r="CO69" s="526"/>
      <c r="CP69" s="526"/>
      <c r="CQ69" s="526"/>
      <c r="CR69" s="526"/>
      <c r="CS69" s="526"/>
      <c r="CT69" s="526"/>
      <c r="CU69" s="526"/>
      <c r="CV69" s="526"/>
      <c r="CW69" s="526"/>
      <c r="CX69" s="526"/>
      <c r="CY69" s="526"/>
      <c r="CZ69" s="526"/>
      <c r="DA69" s="526"/>
      <c r="DB69" s="526"/>
      <c r="DC69" s="526"/>
      <c r="DD69" s="526"/>
      <c r="DE69" s="526"/>
      <c r="DF69" s="526"/>
      <c r="DG69" s="526"/>
      <c r="DH69" s="526"/>
      <c r="DI69" s="526"/>
      <c r="DJ69" s="526"/>
      <c r="DK69" s="526"/>
      <c r="DL69" s="390"/>
      <c r="DM69" s="390"/>
      <c r="DN69" s="390"/>
      <c r="DO69" s="390"/>
      <c r="DP69" s="390"/>
      <c r="DQ69" s="390"/>
      <c r="DR69" s="181"/>
      <c r="DS69" s="494"/>
      <c r="DT69" s="495"/>
      <c r="DU69" s="495"/>
      <c r="DV69" s="495"/>
      <c r="DW69" s="495"/>
      <c r="DX69" s="495"/>
      <c r="DY69" s="496"/>
    </row>
    <row r="70" spans="1:130" s="12" customFormat="1" ht="6.15" customHeight="1">
      <c r="A70" s="162"/>
      <c r="B70" s="162"/>
      <c r="C70" s="162"/>
      <c r="D70" s="162"/>
      <c r="E70" s="162"/>
      <c r="F70" s="162"/>
      <c r="G70" s="162"/>
      <c r="H70" s="162"/>
      <c r="I70" s="162"/>
      <c r="J70" s="162"/>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3"/>
      <c r="BR70" s="153"/>
      <c r="BS70" s="153"/>
      <c r="BT70" s="153"/>
      <c r="BU70" s="153"/>
      <c r="BV70" s="153"/>
      <c r="BW70" s="153"/>
      <c r="BX70" s="153"/>
      <c r="BY70" s="153"/>
      <c r="BZ70" s="153"/>
      <c r="CA70" s="153"/>
      <c r="CB70" s="153"/>
      <c r="CC70" s="153"/>
      <c r="CD70" s="153"/>
      <c r="CE70" s="153"/>
      <c r="CF70" s="153"/>
      <c r="CG70" s="153"/>
      <c r="CH70" s="153"/>
      <c r="CI70" s="153"/>
      <c r="CJ70" s="153"/>
      <c r="CK70" s="153"/>
      <c r="CL70" s="153"/>
      <c r="CM70" s="153"/>
      <c r="CN70" s="153"/>
      <c r="CO70" s="153"/>
      <c r="CP70" s="153"/>
      <c r="CQ70" s="153"/>
      <c r="CR70" s="153"/>
      <c r="CS70" s="153"/>
      <c r="CT70" s="153"/>
      <c r="CU70" s="153"/>
      <c r="CV70" s="153"/>
      <c r="CW70" s="153"/>
      <c r="CX70" s="153"/>
      <c r="CY70" s="153"/>
      <c r="CZ70" s="153"/>
      <c r="DA70" s="153"/>
      <c r="DB70" s="153"/>
      <c r="DC70" s="153"/>
      <c r="DD70" s="153"/>
      <c r="DE70" s="153"/>
      <c r="DF70" s="153"/>
      <c r="DG70" s="153"/>
      <c r="DH70" s="153"/>
      <c r="DI70" s="153"/>
      <c r="DJ70" s="153"/>
      <c r="DK70" s="153"/>
      <c r="DL70" s="153"/>
      <c r="DM70" s="153"/>
      <c r="DN70" s="153"/>
      <c r="DO70" s="153"/>
      <c r="DP70" s="153"/>
      <c r="DQ70" s="153"/>
      <c r="DR70" s="162"/>
      <c r="DS70" s="163"/>
      <c r="DT70" s="163"/>
      <c r="DU70" s="163"/>
      <c r="DV70" s="163"/>
      <c r="DW70" s="163"/>
      <c r="DX70" s="163"/>
      <c r="DY70" s="163"/>
    </row>
    <row r="71" spans="1:130" s="12" customFormat="1" ht="6.15" customHeight="1">
      <c r="C71" s="524" t="s">
        <v>136</v>
      </c>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c r="AW71" s="524"/>
      <c r="AX71" s="524"/>
      <c r="AY71" s="524"/>
      <c r="AZ71" s="524"/>
      <c r="BA71" s="524"/>
      <c r="BB71" s="524"/>
      <c r="BC71" s="524"/>
      <c r="BD71" s="524"/>
      <c r="BE71" s="524"/>
      <c r="BF71" s="524"/>
      <c r="BG71" s="524"/>
      <c r="BH71" s="524"/>
      <c r="BI71" s="524"/>
      <c r="BJ71" s="524"/>
      <c r="BK71" s="524"/>
      <c r="BL71" s="524"/>
      <c r="BM71" s="524"/>
      <c r="BN71" s="524"/>
      <c r="BO71" s="524"/>
      <c r="BP71" s="524"/>
      <c r="BQ71" s="524"/>
      <c r="BR71" s="524"/>
      <c r="BS71" s="524"/>
      <c r="BT71" s="524"/>
      <c r="BU71" s="524"/>
      <c r="BV71" s="524"/>
      <c r="BW71" s="524"/>
      <c r="BX71" s="524"/>
      <c r="BY71" s="524"/>
      <c r="BZ71" s="524"/>
      <c r="CA71" s="524"/>
      <c r="CB71" s="524"/>
      <c r="CC71" s="524"/>
      <c r="CD71" s="524"/>
      <c r="CE71" s="524"/>
      <c r="CF71" s="524"/>
      <c r="CG71" s="524"/>
      <c r="CH71" s="524"/>
      <c r="CI71" s="524"/>
      <c r="CJ71" s="524"/>
      <c r="CK71" s="524"/>
      <c r="CL71" s="524"/>
      <c r="CM71" s="524"/>
      <c r="CN71" s="524"/>
      <c r="CO71" s="524"/>
      <c r="CP71" s="524"/>
      <c r="CQ71" s="524"/>
      <c r="CR71" s="524"/>
      <c r="CS71" s="524"/>
      <c r="CT71" s="524"/>
      <c r="CU71" s="524"/>
      <c r="CV71" s="524"/>
      <c r="CW71" s="524"/>
      <c r="CX71" s="524"/>
      <c r="CY71" s="524"/>
      <c r="CZ71" s="524"/>
      <c r="DA71" s="524"/>
      <c r="DB71" s="524"/>
      <c r="DC71" s="524"/>
      <c r="DD71" s="524"/>
      <c r="DE71" s="524"/>
      <c r="DF71" s="524"/>
      <c r="DG71" s="524"/>
      <c r="DH71" s="524"/>
      <c r="DI71" s="524"/>
      <c r="DJ71" s="524"/>
      <c r="DK71" s="524"/>
      <c r="DL71" s="524"/>
      <c r="DM71" s="524"/>
      <c r="DN71" s="524"/>
      <c r="DO71" s="524"/>
      <c r="DP71" s="524"/>
      <c r="DQ71" s="524"/>
      <c r="DR71" s="524"/>
      <c r="DS71" s="524"/>
      <c r="DT71" s="524"/>
      <c r="DU71" s="524"/>
      <c r="DV71" s="524"/>
      <c r="DW71" s="524"/>
      <c r="DX71" s="524"/>
      <c r="DY71" s="524"/>
      <c r="DZ71" s="44"/>
    </row>
    <row r="72" spans="1:130" s="12" customFormat="1" ht="6" customHeight="1">
      <c r="C72" s="524"/>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4"/>
      <c r="AQ72" s="524"/>
      <c r="AR72" s="524"/>
      <c r="AS72" s="524"/>
      <c r="AT72" s="524"/>
      <c r="AU72" s="524"/>
      <c r="AV72" s="524"/>
      <c r="AW72" s="524"/>
      <c r="AX72" s="524"/>
      <c r="AY72" s="524"/>
      <c r="AZ72" s="524"/>
      <c r="BA72" s="524"/>
      <c r="BB72" s="524"/>
      <c r="BC72" s="524"/>
      <c r="BD72" s="524"/>
      <c r="BE72" s="524"/>
      <c r="BF72" s="524"/>
      <c r="BG72" s="524"/>
      <c r="BH72" s="524"/>
      <c r="BI72" s="524"/>
      <c r="BJ72" s="524"/>
      <c r="BK72" s="524"/>
      <c r="BL72" s="524"/>
      <c r="BM72" s="524"/>
      <c r="BN72" s="524"/>
      <c r="BO72" s="524"/>
      <c r="BP72" s="524"/>
      <c r="BQ72" s="524"/>
      <c r="BR72" s="524"/>
      <c r="BS72" s="524"/>
      <c r="BT72" s="524"/>
      <c r="BU72" s="524"/>
      <c r="BV72" s="524"/>
      <c r="BW72" s="524"/>
      <c r="BX72" s="524"/>
      <c r="BY72" s="524"/>
      <c r="BZ72" s="524"/>
      <c r="CA72" s="524"/>
      <c r="CB72" s="524"/>
      <c r="CC72" s="524"/>
      <c r="CD72" s="524"/>
      <c r="CE72" s="524"/>
      <c r="CF72" s="524"/>
      <c r="CG72" s="524"/>
      <c r="CH72" s="524"/>
      <c r="CI72" s="524"/>
      <c r="CJ72" s="524"/>
      <c r="CK72" s="524"/>
      <c r="CL72" s="524"/>
      <c r="CM72" s="524"/>
      <c r="CN72" s="524"/>
      <c r="CO72" s="524"/>
      <c r="CP72" s="524"/>
      <c r="CQ72" s="524"/>
      <c r="CR72" s="524"/>
      <c r="CS72" s="524"/>
      <c r="CT72" s="524"/>
      <c r="CU72" s="524"/>
      <c r="CV72" s="524"/>
      <c r="CW72" s="524"/>
      <c r="CX72" s="524"/>
      <c r="CY72" s="524"/>
      <c r="CZ72" s="524"/>
      <c r="DA72" s="524"/>
      <c r="DB72" s="524"/>
      <c r="DC72" s="524"/>
      <c r="DD72" s="524"/>
      <c r="DE72" s="524"/>
      <c r="DF72" s="524"/>
      <c r="DG72" s="524"/>
      <c r="DH72" s="524"/>
      <c r="DI72" s="524"/>
      <c r="DJ72" s="524"/>
      <c r="DK72" s="524"/>
      <c r="DL72" s="524"/>
      <c r="DM72" s="524"/>
      <c r="DN72" s="524"/>
      <c r="DO72" s="524"/>
      <c r="DP72" s="524"/>
      <c r="DQ72" s="524"/>
      <c r="DR72" s="524"/>
      <c r="DS72" s="524"/>
      <c r="DT72" s="524"/>
      <c r="DU72" s="524"/>
      <c r="DV72" s="524"/>
      <c r="DW72" s="524"/>
      <c r="DX72" s="524"/>
      <c r="DY72" s="524"/>
      <c r="DZ72" s="44"/>
    </row>
    <row r="73" spans="1:130" s="12" customFormat="1" ht="6" customHeight="1">
      <c r="C73" s="524" t="s">
        <v>137</v>
      </c>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4"/>
      <c r="AQ73" s="524"/>
      <c r="AR73" s="524"/>
      <c r="AS73" s="524"/>
      <c r="AT73" s="524"/>
      <c r="AU73" s="524"/>
      <c r="AV73" s="524"/>
      <c r="AW73" s="524"/>
      <c r="AX73" s="524"/>
      <c r="AY73" s="524"/>
      <c r="AZ73" s="524"/>
      <c r="BA73" s="524"/>
      <c r="BB73" s="524"/>
      <c r="BC73" s="524"/>
      <c r="BD73" s="524"/>
      <c r="BE73" s="524"/>
      <c r="BF73" s="524"/>
      <c r="BG73" s="524"/>
      <c r="BH73" s="524"/>
      <c r="BI73" s="524"/>
      <c r="BJ73" s="524"/>
      <c r="BK73" s="524"/>
      <c r="BL73" s="524"/>
      <c r="BM73" s="524"/>
      <c r="BN73" s="524"/>
      <c r="BO73" s="524"/>
      <c r="BP73" s="524"/>
      <c r="BQ73" s="524"/>
      <c r="BR73" s="524"/>
      <c r="BS73" s="524"/>
      <c r="BT73" s="524"/>
      <c r="BU73" s="524"/>
      <c r="BV73" s="524"/>
      <c r="BW73" s="524"/>
      <c r="BX73" s="524"/>
      <c r="BY73" s="524"/>
      <c r="BZ73" s="524"/>
      <c r="CA73" s="524"/>
      <c r="CB73" s="524"/>
      <c r="CC73" s="524"/>
      <c r="CD73" s="524"/>
      <c r="CE73" s="524"/>
      <c r="CF73" s="524"/>
      <c r="CG73" s="524"/>
      <c r="CH73" s="524"/>
      <c r="CI73" s="524"/>
      <c r="CJ73" s="524"/>
      <c r="CK73" s="524"/>
      <c r="CL73" s="524"/>
      <c r="CM73" s="524"/>
      <c r="CN73" s="524"/>
      <c r="CO73" s="524"/>
      <c r="CP73" s="524"/>
      <c r="CQ73" s="524"/>
      <c r="CR73" s="524"/>
      <c r="CS73" s="524"/>
      <c r="CT73" s="524"/>
      <c r="CU73" s="524"/>
      <c r="CV73" s="524"/>
      <c r="CW73" s="524"/>
      <c r="CX73" s="524"/>
      <c r="CY73" s="524"/>
      <c r="CZ73" s="524"/>
      <c r="DA73" s="524"/>
      <c r="DB73" s="524"/>
      <c r="DC73" s="524"/>
      <c r="DD73" s="524"/>
      <c r="DE73" s="524"/>
      <c r="DF73" s="524"/>
      <c r="DG73" s="524"/>
      <c r="DH73" s="524"/>
      <c r="DI73" s="524"/>
      <c r="DJ73" s="524"/>
      <c r="DK73" s="524"/>
      <c r="DL73" s="524"/>
      <c r="DM73" s="524"/>
      <c r="DN73" s="524"/>
      <c r="DO73" s="524"/>
      <c r="DP73" s="524"/>
      <c r="DQ73" s="524"/>
      <c r="DR73" s="524"/>
      <c r="DS73" s="524"/>
      <c r="DT73" s="524"/>
      <c r="DU73" s="524"/>
      <c r="DV73" s="524"/>
      <c r="DW73" s="524"/>
      <c r="DX73" s="524"/>
      <c r="DY73" s="524"/>
    </row>
    <row r="74" spans="1:130" s="12" customFormat="1" ht="6.15" customHeight="1">
      <c r="C74" s="524"/>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N74" s="524"/>
      <c r="AO74" s="524"/>
      <c r="AP74" s="524"/>
      <c r="AQ74" s="524"/>
      <c r="AR74" s="524"/>
      <c r="AS74" s="524"/>
      <c r="AT74" s="524"/>
      <c r="AU74" s="524"/>
      <c r="AV74" s="524"/>
      <c r="AW74" s="524"/>
      <c r="AX74" s="524"/>
      <c r="AY74" s="524"/>
      <c r="AZ74" s="524"/>
      <c r="BA74" s="524"/>
      <c r="BB74" s="524"/>
      <c r="BC74" s="524"/>
      <c r="BD74" s="524"/>
      <c r="BE74" s="524"/>
      <c r="BF74" s="524"/>
      <c r="BG74" s="524"/>
      <c r="BH74" s="524"/>
      <c r="BI74" s="524"/>
      <c r="BJ74" s="524"/>
      <c r="BK74" s="524"/>
      <c r="BL74" s="524"/>
      <c r="BM74" s="524"/>
      <c r="BN74" s="524"/>
      <c r="BO74" s="524"/>
      <c r="BP74" s="524"/>
      <c r="BQ74" s="524"/>
      <c r="BR74" s="524"/>
      <c r="BS74" s="524"/>
      <c r="BT74" s="524"/>
      <c r="BU74" s="524"/>
      <c r="BV74" s="524"/>
      <c r="BW74" s="524"/>
      <c r="BX74" s="524"/>
      <c r="BY74" s="524"/>
      <c r="BZ74" s="524"/>
      <c r="CA74" s="524"/>
      <c r="CB74" s="524"/>
      <c r="CC74" s="524"/>
      <c r="CD74" s="524"/>
      <c r="CE74" s="524"/>
      <c r="CF74" s="524"/>
      <c r="CG74" s="524"/>
      <c r="CH74" s="524"/>
      <c r="CI74" s="524"/>
      <c r="CJ74" s="524"/>
      <c r="CK74" s="524"/>
      <c r="CL74" s="524"/>
      <c r="CM74" s="524"/>
      <c r="CN74" s="524"/>
      <c r="CO74" s="524"/>
      <c r="CP74" s="524"/>
      <c r="CQ74" s="524"/>
      <c r="CR74" s="524"/>
      <c r="CS74" s="524"/>
      <c r="CT74" s="524"/>
      <c r="CU74" s="524"/>
      <c r="CV74" s="524"/>
      <c r="CW74" s="524"/>
      <c r="CX74" s="524"/>
      <c r="CY74" s="524"/>
      <c r="CZ74" s="524"/>
      <c r="DA74" s="524"/>
      <c r="DB74" s="524"/>
      <c r="DC74" s="524"/>
      <c r="DD74" s="524"/>
      <c r="DE74" s="524"/>
      <c r="DF74" s="524"/>
      <c r="DG74" s="524"/>
      <c r="DH74" s="524"/>
      <c r="DI74" s="524"/>
      <c r="DJ74" s="524"/>
      <c r="DK74" s="524"/>
      <c r="DL74" s="524"/>
      <c r="DM74" s="524"/>
      <c r="DN74" s="524"/>
      <c r="DO74" s="524"/>
      <c r="DP74" s="524"/>
      <c r="DQ74" s="524"/>
      <c r="DR74" s="524"/>
      <c r="DS74" s="524"/>
      <c r="DT74" s="524"/>
      <c r="DU74" s="524"/>
      <c r="DV74" s="524"/>
      <c r="DW74" s="524"/>
      <c r="DX74" s="524"/>
      <c r="DY74" s="524"/>
    </row>
    <row r="75" spans="1:130" s="12" customFormat="1" ht="6.15" customHeight="1">
      <c r="C75" s="524" t="s">
        <v>138</v>
      </c>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524"/>
      <c r="AU75" s="524"/>
      <c r="AV75" s="524"/>
      <c r="AW75" s="524"/>
      <c r="AX75" s="524"/>
      <c r="AY75" s="524"/>
      <c r="AZ75" s="524"/>
      <c r="BA75" s="524"/>
      <c r="BB75" s="524"/>
      <c r="BC75" s="524"/>
      <c r="BD75" s="524"/>
      <c r="BE75" s="524"/>
      <c r="BF75" s="524"/>
      <c r="BG75" s="524"/>
      <c r="BH75" s="524"/>
      <c r="BI75" s="524"/>
      <c r="BJ75" s="524"/>
      <c r="BK75" s="524"/>
      <c r="BL75" s="524"/>
      <c r="BM75" s="524"/>
      <c r="BN75" s="524"/>
      <c r="BO75" s="524"/>
      <c r="BP75" s="524"/>
      <c r="BQ75" s="524"/>
      <c r="BR75" s="524"/>
      <c r="BS75" s="524"/>
      <c r="BT75" s="524"/>
      <c r="BU75" s="524"/>
      <c r="BV75" s="524"/>
      <c r="BW75" s="524"/>
      <c r="BX75" s="524"/>
      <c r="BY75" s="524"/>
      <c r="BZ75" s="524"/>
      <c r="CA75" s="524"/>
      <c r="CB75" s="524"/>
      <c r="CC75" s="524"/>
      <c r="CD75" s="524"/>
      <c r="CE75" s="524"/>
      <c r="CF75" s="524"/>
      <c r="CG75" s="524"/>
      <c r="CH75" s="524"/>
      <c r="CI75" s="524"/>
      <c r="CJ75" s="524"/>
      <c r="CK75" s="524"/>
      <c r="CL75" s="524"/>
      <c r="CM75" s="524"/>
      <c r="CN75" s="524"/>
      <c r="CO75" s="524"/>
      <c r="CP75" s="524"/>
      <c r="CQ75" s="524"/>
      <c r="CR75" s="524"/>
      <c r="CS75" s="524"/>
      <c r="CT75" s="524"/>
      <c r="CU75" s="524"/>
      <c r="CV75" s="524"/>
      <c r="CW75" s="524"/>
      <c r="CX75" s="524"/>
      <c r="CY75" s="524"/>
      <c r="CZ75" s="524"/>
      <c r="DA75" s="524"/>
      <c r="DB75" s="524"/>
      <c r="DC75" s="524"/>
      <c r="DD75" s="524"/>
      <c r="DE75" s="524"/>
      <c r="DF75" s="524"/>
      <c r="DG75" s="524"/>
      <c r="DH75" s="524"/>
      <c r="DI75" s="524"/>
      <c r="DJ75" s="524"/>
      <c r="DK75" s="524"/>
      <c r="DL75" s="524"/>
      <c r="DM75" s="524"/>
      <c r="DN75" s="524"/>
      <c r="DO75" s="524"/>
      <c r="DP75" s="524"/>
      <c r="DQ75" s="524"/>
      <c r="DR75" s="524"/>
      <c r="DS75" s="524"/>
      <c r="DT75" s="524"/>
      <c r="DU75" s="524"/>
      <c r="DV75" s="524"/>
      <c r="DW75" s="524"/>
      <c r="DX75" s="524"/>
      <c r="DY75" s="524"/>
      <c r="DZ75" s="44"/>
    </row>
    <row r="76" spans="1:130" s="12" customFormat="1" ht="6.15" customHeight="1">
      <c r="C76" s="524"/>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524"/>
      <c r="AZ76" s="524"/>
      <c r="BA76" s="524"/>
      <c r="BB76" s="524"/>
      <c r="BC76" s="524"/>
      <c r="BD76" s="524"/>
      <c r="BE76" s="524"/>
      <c r="BF76" s="524"/>
      <c r="BG76" s="524"/>
      <c r="BH76" s="524"/>
      <c r="BI76" s="524"/>
      <c r="BJ76" s="524"/>
      <c r="BK76" s="524"/>
      <c r="BL76" s="524"/>
      <c r="BM76" s="524"/>
      <c r="BN76" s="524"/>
      <c r="BO76" s="524"/>
      <c r="BP76" s="524"/>
      <c r="BQ76" s="524"/>
      <c r="BR76" s="524"/>
      <c r="BS76" s="524"/>
      <c r="BT76" s="524"/>
      <c r="BU76" s="524"/>
      <c r="BV76" s="524"/>
      <c r="BW76" s="524"/>
      <c r="BX76" s="524"/>
      <c r="BY76" s="524"/>
      <c r="BZ76" s="524"/>
      <c r="CA76" s="524"/>
      <c r="CB76" s="524"/>
      <c r="CC76" s="524"/>
      <c r="CD76" s="524"/>
      <c r="CE76" s="524"/>
      <c r="CF76" s="524"/>
      <c r="CG76" s="524"/>
      <c r="CH76" s="524"/>
      <c r="CI76" s="524"/>
      <c r="CJ76" s="524"/>
      <c r="CK76" s="524"/>
      <c r="CL76" s="524"/>
      <c r="CM76" s="524"/>
      <c r="CN76" s="524"/>
      <c r="CO76" s="524"/>
      <c r="CP76" s="524"/>
      <c r="CQ76" s="524"/>
      <c r="CR76" s="524"/>
      <c r="CS76" s="524"/>
      <c r="CT76" s="524"/>
      <c r="CU76" s="524"/>
      <c r="CV76" s="524"/>
      <c r="CW76" s="524"/>
      <c r="CX76" s="524"/>
      <c r="CY76" s="524"/>
      <c r="CZ76" s="524"/>
      <c r="DA76" s="524"/>
      <c r="DB76" s="524"/>
      <c r="DC76" s="524"/>
      <c r="DD76" s="524"/>
      <c r="DE76" s="524"/>
      <c r="DF76" s="524"/>
      <c r="DG76" s="524"/>
      <c r="DH76" s="524"/>
      <c r="DI76" s="524"/>
      <c r="DJ76" s="524"/>
      <c r="DK76" s="524"/>
      <c r="DL76" s="524"/>
      <c r="DM76" s="524"/>
      <c r="DN76" s="524"/>
      <c r="DO76" s="524"/>
      <c r="DP76" s="524"/>
      <c r="DQ76" s="524"/>
      <c r="DR76" s="524"/>
      <c r="DS76" s="524"/>
      <c r="DT76" s="524"/>
      <c r="DU76" s="524"/>
      <c r="DV76" s="524"/>
      <c r="DW76" s="524"/>
      <c r="DX76" s="524"/>
      <c r="DY76" s="524"/>
      <c r="DZ76" s="44"/>
    </row>
    <row r="77" spans="1:130" s="12" customFormat="1" ht="6.15" customHeight="1">
      <c r="C77" s="524" t="s">
        <v>139</v>
      </c>
      <c r="D77" s="524"/>
      <c r="E77" s="52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c r="AT77" s="524"/>
      <c r="AU77" s="524"/>
      <c r="AV77" s="524"/>
      <c r="AW77" s="524"/>
      <c r="AX77" s="524"/>
      <c r="AY77" s="524"/>
      <c r="AZ77" s="524"/>
      <c r="BA77" s="524"/>
      <c r="BB77" s="524"/>
      <c r="BC77" s="524"/>
      <c r="BD77" s="524"/>
      <c r="BE77" s="524"/>
      <c r="BF77" s="524"/>
      <c r="BG77" s="524"/>
      <c r="BH77" s="524"/>
      <c r="BI77" s="524"/>
      <c r="BJ77" s="524"/>
      <c r="BK77" s="524"/>
      <c r="BL77" s="524"/>
      <c r="BM77" s="524"/>
      <c r="BN77" s="524"/>
      <c r="BO77" s="524"/>
      <c r="BP77" s="524"/>
      <c r="BQ77" s="524"/>
      <c r="BR77" s="524"/>
      <c r="BS77" s="524"/>
      <c r="BT77" s="524"/>
      <c r="BU77" s="524"/>
      <c r="BV77" s="524"/>
      <c r="BW77" s="524"/>
      <c r="BX77" s="524"/>
      <c r="BY77" s="524"/>
      <c r="BZ77" s="524"/>
      <c r="CA77" s="524"/>
      <c r="CB77" s="524"/>
      <c r="CC77" s="524"/>
      <c r="CD77" s="524"/>
      <c r="CE77" s="524"/>
      <c r="CF77" s="524"/>
      <c r="CG77" s="524"/>
      <c r="CH77" s="524"/>
      <c r="CI77" s="524"/>
      <c r="CJ77" s="524"/>
      <c r="CK77" s="524"/>
      <c r="CL77" s="524"/>
      <c r="CM77" s="524"/>
      <c r="CN77" s="524"/>
      <c r="CO77" s="524"/>
      <c r="CP77" s="524"/>
      <c r="CQ77" s="524"/>
      <c r="CR77" s="524"/>
      <c r="CS77" s="524"/>
      <c r="CT77" s="524"/>
      <c r="CU77" s="524"/>
      <c r="CV77" s="524"/>
      <c r="CW77" s="524"/>
      <c r="CX77" s="524"/>
      <c r="CY77" s="524"/>
      <c r="CZ77" s="524"/>
      <c r="DA77" s="524"/>
      <c r="DB77" s="524"/>
      <c r="DC77" s="524"/>
      <c r="DD77" s="524"/>
      <c r="DE77" s="524"/>
      <c r="DF77" s="524"/>
      <c r="DG77" s="524"/>
      <c r="DH77" s="524"/>
      <c r="DI77" s="524"/>
      <c r="DJ77" s="524"/>
      <c r="DK77" s="524"/>
      <c r="DL77" s="524"/>
      <c r="DM77" s="524"/>
      <c r="DN77" s="524"/>
      <c r="DO77" s="524"/>
      <c r="DP77" s="524"/>
      <c r="DQ77" s="524"/>
      <c r="DR77" s="524"/>
      <c r="DS77" s="524"/>
      <c r="DT77" s="524"/>
      <c r="DU77" s="524"/>
      <c r="DV77" s="524"/>
      <c r="DW77" s="524"/>
      <c r="DX77" s="524"/>
      <c r="DY77" s="524"/>
    </row>
    <row r="78" spans="1:130" s="12" customFormat="1" ht="6.15" customHeight="1">
      <c r="C78" s="524"/>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c r="AT78" s="524"/>
      <c r="AU78" s="524"/>
      <c r="AV78" s="524"/>
      <c r="AW78" s="524"/>
      <c r="AX78" s="524"/>
      <c r="AY78" s="524"/>
      <c r="AZ78" s="524"/>
      <c r="BA78" s="524"/>
      <c r="BB78" s="524"/>
      <c r="BC78" s="524"/>
      <c r="BD78" s="524"/>
      <c r="BE78" s="524"/>
      <c r="BF78" s="524"/>
      <c r="BG78" s="524"/>
      <c r="BH78" s="524"/>
      <c r="BI78" s="524"/>
      <c r="BJ78" s="524"/>
      <c r="BK78" s="524"/>
      <c r="BL78" s="524"/>
      <c r="BM78" s="524"/>
      <c r="BN78" s="524"/>
      <c r="BO78" s="524"/>
      <c r="BP78" s="524"/>
      <c r="BQ78" s="524"/>
      <c r="BR78" s="524"/>
      <c r="BS78" s="524"/>
      <c r="BT78" s="524"/>
      <c r="BU78" s="524"/>
      <c r="BV78" s="524"/>
      <c r="BW78" s="524"/>
      <c r="BX78" s="524"/>
      <c r="BY78" s="524"/>
      <c r="BZ78" s="524"/>
      <c r="CA78" s="524"/>
      <c r="CB78" s="524"/>
      <c r="CC78" s="524"/>
      <c r="CD78" s="524"/>
      <c r="CE78" s="524"/>
      <c r="CF78" s="524"/>
      <c r="CG78" s="524"/>
      <c r="CH78" s="524"/>
      <c r="CI78" s="524"/>
      <c r="CJ78" s="524"/>
      <c r="CK78" s="524"/>
      <c r="CL78" s="524"/>
      <c r="CM78" s="524"/>
      <c r="CN78" s="524"/>
      <c r="CO78" s="524"/>
      <c r="CP78" s="524"/>
      <c r="CQ78" s="524"/>
      <c r="CR78" s="524"/>
      <c r="CS78" s="524"/>
      <c r="CT78" s="524"/>
      <c r="CU78" s="524"/>
      <c r="CV78" s="524"/>
      <c r="CW78" s="524"/>
      <c r="CX78" s="524"/>
      <c r="CY78" s="524"/>
      <c r="CZ78" s="524"/>
      <c r="DA78" s="524"/>
      <c r="DB78" s="524"/>
      <c r="DC78" s="524"/>
      <c r="DD78" s="524"/>
      <c r="DE78" s="524"/>
      <c r="DF78" s="524"/>
      <c r="DG78" s="524"/>
      <c r="DH78" s="524"/>
      <c r="DI78" s="524"/>
      <c r="DJ78" s="524"/>
      <c r="DK78" s="524"/>
      <c r="DL78" s="524"/>
      <c r="DM78" s="524"/>
      <c r="DN78" s="524"/>
      <c r="DO78" s="524"/>
      <c r="DP78" s="524"/>
      <c r="DQ78" s="524"/>
      <c r="DR78" s="524"/>
      <c r="DS78" s="524"/>
      <c r="DT78" s="524"/>
      <c r="DU78" s="524"/>
      <c r="DV78" s="524"/>
      <c r="DW78" s="524"/>
      <c r="DX78" s="524"/>
      <c r="DY78" s="524"/>
    </row>
    <row r="79" spans="1:130" s="12" customFormat="1" ht="6.15" customHeight="1">
      <c r="C79" s="529" t="s">
        <v>140</v>
      </c>
      <c r="D79" s="529"/>
      <c r="E79" s="529"/>
      <c r="F79" s="529"/>
      <c r="G79" s="529"/>
      <c r="H79" s="529"/>
      <c r="I79" s="529"/>
      <c r="J79" s="529"/>
      <c r="K79" s="529"/>
      <c r="L79" s="529"/>
      <c r="M79" s="529"/>
      <c r="N79" s="529"/>
      <c r="O79" s="529"/>
      <c r="P79" s="529"/>
      <c r="Q79" s="529"/>
      <c r="R79" s="529"/>
      <c r="S79" s="529"/>
      <c r="T79" s="529"/>
      <c r="U79" s="529"/>
      <c r="V79" s="529"/>
      <c r="W79" s="529"/>
      <c r="X79" s="529"/>
      <c r="Y79" s="529"/>
      <c r="Z79" s="529"/>
      <c r="AA79" s="529"/>
      <c r="AB79" s="529"/>
      <c r="AC79" s="529"/>
      <c r="AD79" s="529"/>
      <c r="AE79" s="529"/>
      <c r="AF79" s="529"/>
      <c r="AG79" s="529"/>
      <c r="AH79" s="529"/>
      <c r="AI79" s="529"/>
      <c r="AJ79" s="529"/>
      <c r="AK79" s="529"/>
      <c r="AL79" s="529"/>
      <c r="AM79" s="529"/>
      <c r="AN79" s="529"/>
      <c r="AO79" s="529"/>
      <c r="AP79" s="529"/>
      <c r="AQ79" s="529"/>
      <c r="AR79" s="529"/>
      <c r="AS79" s="529"/>
      <c r="AT79" s="529"/>
      <c r="AU79" s="529"/>
      <c r="AV79" s="529"/>
      <c r="AW79" s="529"/>
      <c r="AX79" s="529"/>
      <c r="AY79" s="529"/>
      <c r="AZ79" s="529"/>
      <c r="BA79" s="529"/>
      <c r="BB79" s="529"/>
      <c r="BC79" s="529"/>
      <c r="BD79" s="529"/>
      <c r="BE79" s="529"/>
      <c r="BF79" s="529"/>
      <c r="BG79" s="529"/>
      <c r="BH79" s="529"/>
      <c r="BI79" s="529"/>
      <c r="BJ79" s="529"/>
      <c r="BK79" s="529"/>
      <c r="BL79" s="529"/>
      <c r="BM79" s="529"/>
      <c r="BN79" s="529"/>
      <c r="BO79" s="529"/>
      <c r="BP79" s="529"/>
      <c r="BQ79" s="529"/>
      <c r="BR79" s="529"/>
      <c r="BS79" s="529"/>
      <c r="BT79" s="529"/>
      <c r="BU79" s="529"/>
      <c r="BV79" s="529"/>
      <c r="BW79" s="529"/>
      <c r="BX79" s="529"/>
      <c r="BY79" s="529"/>
      <c r="BZ79" s="529"/>
      <c r="CA79" s="529"/>
      <c r="CB79" s="529"/>
      <c r="CC79" s="529"/>
      <c r="CD79" s="529"/>
      <c r="CE79" s="529"/>
      <c r="CF79" s="529"/>
      <c r="CG79" s="529"/>
      <c r="CH79" s="529"/>
      <c r="CI79" s="529"/>
      <c r="CJ79" s="529"/>
      <c r="CK79" s="529"/>
      <c r="CL79" s="529"/>
      <c r="CM79" s="529"/>
      <c r="CN79" s="529"/>
      <c r="CO79" s="529"/>
      <c r="CP79" s="529"/>
      <c r="CQ79" s="529"/>
      <c r="CR79" s="529"/>
      <c r="CS79" s="529"/>
      <c r="CT79" s="529"/>
      <c r="CU79" s="529"/>
      <c r="CV79" s="529"/>
      <c r="CW79" s="529"/>
      <c r="CX79" s="529"/>
      <c r="CY79" s="529"/>
      <c r="CZ79" s="529"/>
      <c r="DA79" s="529"/>
      <c r="DB79" s="529"/>
      <c r="DC79" s="529"/>
      <c r="DD79" s="529"/>
      <c r="DE79" s="529"/>
      <c r="DF79" s="529"/>
      <c r="DG79" s="529"/>
      <c r="DH79" s="529"/>
      <c r="DI79" s="529"/>
      <c r="DJ79" s="529"/>
      <c r="DK79" s="529"/>
      <c r="DL79" s="529"/>
      <c r="DM79" s="529"/>
      <c r="DN79" s="529"/>
      <c r="DO79" s="529"/>
      <c r="DP79" s="529"/>
      <c r="DQ79" s="529"/>
      <c r="DR79" s="529"/>
      <c r="DS79" s="529"/>
      <c r="DT79" s="529"/>
      <c r="DU79" s="529"/>
      <c r="DV79" s="529"/>
      <c r="DW79" s="529"/>
      <c r="DX79" s="529"/>
      <c r="DY79" s="529"/>
      <c r="DZ79" s="44"/>
    </row>
    <row r="80" spans="1:130" s="12" customFormat="1" ht="6.15" customHeight="1">
      <c r="C80" s="529"/>
      <c r="D80" s="529"/>
      <c r="E80" s="529"/>
      <c r="F80" s="529"/>
      <c r="G80" s="529"/>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c r="AO80" s="529"/>
      <c r="AP80" s="529"/>
      <c r="AQ80" s="529"/>
      <c r="AR80" s="529"/>
      <c r="AS80" s="529"/>
      <c r="AT80" s="529"/>
      <c r="AU80" s="529"/>
      <c r="AV80" s="529"/>
      <c r="AW80" s="529"/>
      <c r="AX80" s="529"/>
      <c r="AY80" s="529"/>
      <c r="AZ80" s="529"/>
      <c r="BA80" s="529"/>
      <c r="BB80" s="529"/>
      <c r="BC80" s="529"/>
      <c r="BD80" s="529"/>
      <c r="BE80" s="529"/>
      <c r="BF80" s="529"/>
      <c r="BG80" s="529"/>
      <c r="BH80" s="529"/>
      <c r="BI80" s="529"/>
      <c r="BJ80" s="529"/>
      <c r="BK80" s="529"/>
      <c r="BL80" s="529"/>
      <c r="BM80" s="529"/>
      <c r="BN80" s="529"/>
      <c r="BO80" s="529"/>
      <c r="BP80" s="529"/>
      <c r="BQ80" s="529"/>
      <c r="BR80" s="529"/>
      <c r="BS80" s="529"/>
      <c r="BT80" s="529"/>
      <c r="BU80" s="529"/>
      <c r="BV80" s="529"/>
      <c r="BW80" s="529"/>
      <c r="BX80" s="529"/>
      <c r="BY80" s="529"/>
      <c r="BZ80" s="529"/>
      <c r="CA80" s="529"/>
      <c r="CB80" s="529"/>
      <c r="CC80" s="529"/>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44"/>
    </row>
    <row r="81" spans="1:130" s="12" customFormat="1" ht="6.15" customHeight="1">
      <c r="DZ81" s="44"/>
    </row>
    <row r="82" spans="1:130" s="21" customFormat="1" ht="6" customHeight="1">
      <c r="C82" s="524" t="s">
        <v>141</v>
      </c>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c r="BJ82" s="524"/>
      <c r="BK82" s="524"/>
      <c r="BL82" s="524"/>
      <c r="BM82" s="524"/>
      <c r="BN82" s="524"/>
      <c r="BO82" s="524"/>
      <c r="BP82" s="524"/>
      <c r="BQ82" s="524"/>
      <c r="BR82" s="524"/>
      <c r="BS82" s="524"/>
      <c r="BT82" s="524"/>
      <c r="BU82" s="524"/>
      <c r="BV82" s="524"/>
      <c r="BW82" s="524"/>
      <c r="BX82" s="524"/>
      <c r="BY82" s="524"/>
      <c r="BZ82" s="524"/>
      <c r="CA82" s="524"/>
      <c r="CB82" s="524"/>
      <c r="CC82" s="524"/>
      <c r="CD82" s="524"/>
      <c r="CE82" s="524"/>
      <c r="CF82" s="524"/>
      <c r="CG82" s="524"/>
      <c r="CH82" s="524"/>
      <c r="CI82" s="524"/>
      <c r="CJ82" s="524"/>
      <c r="CK82" s="524"/>
      <c r="CL82" s="524"/>
      <c r="CM82" s="524"/>
      <c r="CN82" s="524"/>
      <c r="CO82" s="524"/>
      <c r="CP82" s="524"/>
      <c r="CQ82" s="524"/>
      <c r="CR82" s="524"/>
      <c r="CS82" s="524"/>
      <c r="CT82" s="524"/>
      <c r="CU82" s="524"/>
      <c r="CV82" s="524"/>
      <c r="CW82" s="524"/>
      <c r="CX82" s="524"/>
      <c r="CY82" s="524"/>
      <c r="CZ82" s="524"/>
      <c r="DA82" s="524"/>
      <c r="DB82" s="524"/>
      <c r="DC82" s="524"/>
      <c r="DD82" s="524"/>
      <c r="DE82" s="524"/>
      <c r="DF82" s="524"/>
      <c r="DG82" s="524"/>
      <c r="DH82" s="524"/>
      <c r="DI82" s="524"/>
      <c r="DJ82" s="524"/>
      <c r="DK82" s="524"/>
      <c r="DL82" s="524"/>
      <c r="DM82" s="524"/>
      <c r="DN82" s="524"/>
      <c r="DO82" s="524"/>
      <c r="DP82" s="524"/>
      <c r="DQ82" s="524"/>
      <c r="DR82" s="524"/>
      <c r="DS82" s="524"/>
      <c r="DT82" s="524"/>
      <c r="DU82" s="524"/>
      <c r="DV82" s="524"/>
      <c r="DW82" s="524"/>
      <c r="DX82" s="524"/>
      <c r="DY82" s="524"/>
      <c r="DZ82" s="524"/>
    </row>
    <row r="83" spans="1:130" s="21" customFormat="1" ht="6.15" customHeight="1">
      <c r="B83" s="199"/>
      <c r="C83" s="524"/>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c r="AW83" s="524"/>
      <c r="AX83" s="524"/>
      <c r="AY83" s="524"/>
      <c r="AZ83" s="524"/>
      <c r="BA83" s="524"/>
      <c r="BB83" s="524"/>
      <c r="BC83" s="524"/>
      <c r="BD83" s="524"/>
      <c r="BE83" s="524"/>
      <c r="BF83" s="524"/>
      <c r="BG83" s="524"/>
      <c r="BH83" s="524"/>
      <c r="BI83" s="524"/>
      <c r="BJ83" s="524"/>
      <c r="BK83" s="524"/>
      <c r="BL83" s="524"/>
      <c r="BM83" s="524"/>
      <c r="BN83" s="524"/>
      <c r="BO83" s="524"/>
      <c r="BP83" s="524"/>
      <c r="BQ83" s="524"/>
      <c r="BR83" s="524"/>
      <c r="BS83" s="524"/>
      <c r="BT83" s="524"/>
      <c r="BU83" s="524"/>
      <c r="BV83" s="524"/>
      <c r="BW83" s="524"/>
      <c r="BX83" s="524"/>
      <c r="BY83" s="524"/>
      <c r="BZ83" s="524"/>
      <c r="CA83" s="524"/>
      <c r="CB83" s="524"/>
      <c r="CC83" s="524"/>
      <c r="CD83" s="524"/>
      <c r="CE83" s="524"/>
      <c r="CF83" s="524"/>
      <c r="CG83" s="524"/>
      <c r="CH83" s="524"/>
      <c r="CI83" s="524"/>
      <c r="CJ83" s="524"/>
      <c r="CK83" s="524"/>
      <c r="CL83" s="524"/>
      <c r="CM83" s="524"/>
      <c r="CN83" s="524"/>
      <c r="CO83" s="524"/>
      <c r="CP83" s="524"/>
      <c r="CQ83" s="524"/>
      <c r="CR83" s="524"/>
      <c r="CS83" s="524"/>
      <c r="CT83" s="524"/>
      <c r="CU83" s="524"/>
      <c r="CV83" s="524"/>
      <c r="CW83" s="524"/>
      <c r="CX83" s="524"/>
      <c r="CY83" s="524"/>
      <c r="CZ83" s="524"/>
      <c r="DA83" s="524"/>
      <c r="DB83" s="524"/>
      <c r="DC83" s="524"/>
      <c r="DD83" s="524"/>
      <c r="DE83" s="524"/>
      <c r="DF83" s="524"/>
      <c r="DG83" s="524"/>
      <c r="DH83" s="524"/>
      <c r="DI83" s="524"/>
      <c r="DJ83" s="524"/>
      <c r="DK83" s="524"/>
      <c r="DL83" s="524"/>
      <c r="DM83" s="524"/>
      <c r="DN83" s="524"/>
      <c r="DO83" s="524"/>
      <c r="DP83" s="524"/>
      <c r="DQ83" s="524"/>
      <c r="DR83" s="524"/>
      <c r="DS83" s="524"/>
      <c r="DT83" s="524"/>
      <c r="DU83" s="524"/>
      <c r="DV83" s="524"/>
      <c r="DW83" s="524"/>
      <c r="DX83" s="524"/>
      <c r="DY83" s="524"/>
      <c r="DZ83" s="524"/>
    </row>
    <row r="84" spans="1:130" s="21" customFormat="1" ht="6.15" customHeight="1">
      <c r="B84" s="199"/>
      <c r="C84" s="524" t="s">
        <v>142</v>
      </c>
      <c r="D84" s="524"/>
      <c r="E84" s="524"/>
      <c r="F84" s="524"/>
      <c r="G84" s="524"/>
      <c r="H84" s="524"/>
      <c r="I84" s="524"/>
      <c r="J84" s="524"/>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c r="AW84" s="524"/>
      <c r="AX84" s="524"/>
      <c r="AY84" s="524"/>
      <c r="AZ84" s="524"/>
      <c r="BA84" s="524"/>
      <c r="BB84" s="524"/>
      <c r="BC84" s="524"/>
      <c r="BD84" s="524"/>
      <c r="BE84" s="524"/>
      <c r="BF84" s="524"/>
      <c r="BG84" s="524"/>
      <c r="BH84" s="524"/>
      <c r="BI84" s="524"/>
      <c r="BJ84" s="524"/>
      <c r="BK84" s="524"/>
      <c r="BL84" s="524"/>
      <c r="BM84" s="524"/>
      <c r="BN84" s="524"/>
      <c r="BO84" s="524"/>
      <c r="BP84" s="524"/>
      <c r="BQ84" s="524"/>
      <c r="BR84" s="524"/>
      <c r="BS84" s="524"/>
      <c r="BT84" s="524"/>
      <c r="BU84" s="524"/>
      <c r="BV84" s="524"/>
      <c r="BW84" s="524"/>
      <c r="BX84" s="524"/>
      <c r="BY84" s="524"/>
      <c r="BZ84" s="524"/>
      <c r="CA84" s="524"/>
      <c r="CB84" s="524"/>
      <c r="CC84" s="524"/>
      <c r="CD84" s="524"/>
      <c r="CE84" s="524"/>
      <c r="CF84" s="524"/>
      <c r="CG84" s="524"/>
      <c r="CH84" s="524"/>
      <c r="CI84" s="524"/>
      <c r="CJ84" s="524"/>
      <c r="CK84" s="524"/>
      <c r="CL84" s="524"/>
      <c r="CM84" s="524"/>
      <c r="CN84" s="524"/>
      <c r="CO84" s="524"/>
      <c r="CP84" s="524"/>
      <c r="CQ84" s="524"/>
      <c r="CR84" s="524"/>
      <c r="CS84" s="524"/>
      <c r="CT84" s="199"/>
      <c r="CU84" s="199"/>
      <c r="CV84" s="199"/>
      <c r="CW84" s="199"/>
      <c r="CX84" s="199"/>
      <c r="CY84" s="199"/>
      <c r="CZ84" s="199"/>
      <c r="DA84" s="199"/>
      <c r="DB84" s="199"/>
      <c r="DC84" s="199"/>
      <c r="DD84" s="199"/>
      <c r="DE84" s="199"/>
      <c r="DF84" s="199"/>
      <c r="DG84" s="199"/>
      <c r="DH84" s="199"/>
      <c r="DI84" s="199"/>
      <c r="DJ84" s="199"/>
      <c r="DK84" s="199"/>
      <c r="DL84" s="199"/>
      <c r="DM84" s="199"/>
      <c r="DN84" s="199"/>
      <c r="DO84" s="199"/>
      <c r="DP84" s="199"/>
    </row>
    <row r="85" spans="1:130" s="21" customFormat="1" ht="6.15" customHeight="1">
      <c r="B85" s="199"/>
      <c r="C85" s="524"/>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24"/>
      <c r="AI85" s="524"/>
      <c r="AJ85" s="524"/>
      <c r="AK85" s="524"/>
      <c r="AL85" s="524"/>
      <c r="AM85" s="524"/>
      <c r="AN85" s="524"/>
      <c r="AO85" s="524"/>
      <c r="AP85" s="524"/>
      <c r="AQ85" s="524"/>
      <c r="AR85" s="524"/>
      <c r="AS85" s="524"/>
      <c r="AT85" s="524"/>
      <c r="AU85" s="524"/>
      <c r="AV85" s="524"/>
      <c r="AW85" s="524"/>
      <c r="AX85" s="524"/>
      <c r="AY85" s="524"/>
      <c r="AZ85" s="524"/>
      <c r="BA85" s="524"/>
      <c r="BB85" s="524"/>
      <c r="BC85" s="524"/>
      <c r="BD85" s="524"/>
      <c r="BE85" s="524"/>
      <c r="BF85" s="524"/>
      <c r="BG85" s="524"/>
      <c r="BH85" s="524"/>
      <c r="BI85" s="524"/>
      <c r="BJ85" s="524"/>
      <c r="BK85" s="524"/>
      <c r="BL85" s="524"/>
      <c r="BM85" s="524"/>
      <c r="BN85" s="524"/>
      <c r="BO85" s="524"/>
      <c r="BP85" s="524"/>
      <c r="BQ85" s="524"/>
      <c r="BR85" s="524"/>
      <c r="BS85" s="524"/>
      <c r="BT85" s="524"/>
      <c r="BU85" s="524"/>
      <c r="BV85" s="524"/>
      <c r="BW85" s="524"/>
      <c r="BX85" s="524"/>
      <c r="BY85" s="524"/>
      <c r="BZ85" s="524"/>
      <c r="CA85" s="524"/>
      <c r="CB85" s="524"/>
      <c r="CC85" s="524"/>
      <c r="CD85" s="524"/>
      <c r="CE85" s="524"/>
      <c r="CF85" s="524"/>
      <c r="CG85" s="524"/>
      <c r="CH85" s="524"/>
      <c r="CI85" s="524"/>
      <c r="CJ85" s="524"/>
      <c r="CK85" s="524"/>
      <c r="CL85" s="524"/>
      <c r="CM85" s="524"/>
      <c r="CN85" s="524"/>
      <c r="CO85" s="524"/>
      <c r="CP85" s="524"/>
      <c r="CQ85" s="524"/>
      <c r="CR85" s="524"/>
      <c r="CS85" s="524"/>
      <c r="CT85" s="199"/>
      <c r="CU85" s="199"/>
      <c r="CV85" s="199"/>
      <c r="CW85" s="199"/>
      <c r="CX85" s="199"/>
      <c r="CY85" s="199"/>
      <c r="CZ85" s="199"/>
      <c r="DA85" s="199"/>
      <c r="DB85" s="199"/>
      <c r="DC85" s="199"/>
      <c r="DD85" s="199"/>
      <c r="DE85" s="199"/>
      <c r="DF85" s="199"/>
      <c r="DG85" s="199"/>
      <c r="DH85" s="199"/>
      <c r="DI85" s="199"/>
      <c r="DJ85" s="199"/>
      <c r="DK85" s="199"/>
      <c r="DL85" s="199"/>
      <c r="DM85" s="199"/>
      <c r="DN85" s="199"/>
      <c r="DO85" s="199"/>
      <c r="DP85" s="199"/>
    </row>
    <row r="86" spans="1:130" s="12" customFormat="1" ht="6.15" customHeight="1">
      <c r="BG86" s="530" t="s">
        <v>143</v>
      </c>
      <c r="BH86" s="530"/>
      <c r="BI86" s="530"/>
      <c r="BJ86" s="530"/>
      <c r="BK86" s="530"/>
      <c r="BL86" s="530"/>
      <c r="BM86" s="530"/>
      <c r="BN86" s="530"/>
      <c r="BO86" s="530"/>
      <c r="BP86" s="530"/>
      <c r="BQ86" s="530"/>
      <c r="BR86" s="530"/>
      <c r="BS86" s="536" t="str">
        <f>IF(入力表!C8="","　　　　　　　　　銀行",入力表!C8)</f>
        <v>　　　　　　　　　銀行</v>
      </c>
      <c r="BT86" s="536"/>
      <c r="BU86" s="536"/>
      <c r="BV86" s="536"/>
      <c r="BW86" s="536"/>
      <c r="BX86" s="536"/>
      <c r="BY86" s="536"/>
      <c r="BZ86" s="536"/>
      <c r="CA86" s="536"/>
      <c r="CB86" s="536"/>
      <c r="CC86" s="536"/>
      <c r="CD86" s="536"/>
      <c r="CE86" s="536"/>
      <c r="CF86" s="536"/>
      <c r="CG86" s="536"/>
      <c r="CH86" s="536"/>
      <c r="CI86" s="536"/>
      <c r="CJ86" s="536"/>
      <c r="CK86" s="536"/>
      <c r="CL86" s="536"/>
      <c r="CM86" s="536"/>
      <c r="CN86" s="536"/>
      <c r="CO86" s="536"/>
      <c r="CP86" s="536"/>
      <c r="CQ86" s="536"/>
      <c r="CW86" s="536" t="str">
        <f>IF(入力表!C9="","　　　　　　　　　　本・支店",入力表!C9)</f>
        <v>　　　　　　　　　　本・支店</v>
      </c>
      <c r="CX86" s="536"/>
      <c r="CY86" s="536"/>
      <c r="CZ86" s="536"/>
      <c r="DA86" s="536"/>
      <c r="DB86" s="536"/>
      <c r="DC86" s="536"/>
      <c r="DD86" s="536"/>
      <c r="DE86" s="536"/>
      <c r="DF86" s="536"/>
      <c r="DG86" s="536"/>
      <c r="DH86" s="536"/>
      <c r="DI86" s="536"/>
      <c r="DJ86" s="536"/>
      <c r="DK86" s="536"/>
      <c r="DL86" s="536"/>
      <c r="DM86" s="536"/>
      <c r="DN86" s="536"/>
      <c r="DO86" s="536"/>
      <c r="DP86" s="536"/>
      <c r="DQ86" s="536"/>
      <c r="DR86" s="536"/>
      <c r="DS86" s="536"/>
      <c r="DT86" s="536"/>
      <c r="DU86" s="536"/>
      <c r="DV86" s="536"/>
      <c r="DW86" s="536"/>
      <c r="DX86" s="536"/>
      <c r="DY86" s="536"/>
      <c r="DZ86" s="44"/>
    </row>
    <row r="87" spans="1:130" s="12" customFormat="1" ht="6.15" customHeight="1">
      <c r="BG87" s="530"/>
      <c r="BH87" s="530"/>
      <c r="BI87" s="530"/>
      <c r="BJ87" s="530"/>
      <c r="BK87" s="530"/>
      <c r="BL87" s="530"/>
      <c r="BM87" s="530"/>
      <c r="BN87" s="530"/>
      <c r="BO87" s="530"/>
      <c r="BP87" s="530"/>
      <c r="BQ87" s="530"/>
      <c r="BR87" s="530"/>
      <c r="BS87" s="536"/>
      <c r="BT87" s="536"/>
      <c r="BU87" s="536"/>
      <c r="BV87" s="536"/>
      <c r="BW87" s="536"/>
      <c r="BX87" s="536"/>
      <c r="BY87" s="536"/>
      <c r="BZ87" s="536"/>
      <c r="CA87" s="536"/>
      <c r="CB87" s="536"/>
      <c r="CC87" s="536"/>
      <c r="CD87" s="536"/>
      <c r="CE87" s="536"/>
      <c r="CF87" s="536"/>
      <c r="CG87" s="536"/>
      <c r="CH87" s="536"/>
      <c r="CI87" s="536"/>
      <c r="CJ87" s="536"/>
      <c r="CK87" s="536"/>
      <c r="CL87" s="536"/>
      <c r="CM87" s="536"/>
      <c r="CN87" s="536"/>
      <c r="CO87" s="536"/>
      <c r="CP87" s="536"/>
      <c r="CQ87" s="536"/>
      <c r="CW87" s="536"/>
      <c r="CX87" s="536"/>
      <c r="CY87" s="536"/>
      <c r="CZ87" s="536"/>
      <c r="DA87" s="536"/>
      <c r="DB87" s="536"/>
      <c r="DC87" s="536"/>
      <c r="DD87" s="536"/>
      <c r="DE87" s="536"/>
      <c r="DF87" s="536"/>
      <c r="DG87" s="536"/>
      <c r="DH87" s="536"/>
      <c r="DI87" s="536"/>
      <c r="DJ87" s="536"/>
      <c r="DK87" s="536"/>
      <c r="DL87" s="536"/>
      <c r="DM87" s="536"/>
      <c r="DN87" s="536"/>
      <c r="DO87" s="536"/>
      <c r="DP87" s="536"/>
      <c r="DQ87" s="536"/>
      <c r="DR87" s="536"/>
      <c r="DS87" s="536"/>
      <c r="DT87" s="536"/>
      <c r="DU87" s="536"/>
      <c r="DV87" s="536"/>
      <c r="DW87" s="536"/>
      <c r="DX87" s="536"/>
      <c r="DY87" s="536"/>
      <c r="DZ87" s="44"/>
    </row>
    <row r="88" spans="1:130" s="12" customFormat="1" ht="6.1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s="530"/>
      <c r="BH88" s="530"/>
      <c r="BI88" s="530"/>
      <c r="BJ88" s="530"/>
      <c r="BK88" s="530"/>
      <c r="BL88" s="530"/>
      <c r="BM88" s="530"/>
      <c r="BN88" s="530"/>
      <c r="BO88" s="530"/>
      <c r="BP88" s="530"/>
      <c r="BQ88" s="530"/>
      <c r="BR88" s="530"/>
      <c r="BS88" s="536"/>
      <c r="BT88" s="536"/>
      <c r="BU88" s="536"/>
      <c r="BV88" s="536"/>
      <c r="BW88" s="536"/>
      <c r="BX88" s="536"/>
      <c r="BY88" s="536"/>
      <c r="BZ88" s="536"/>
      <c r="CA88" s="536"/>
      <c r="CB88" s="536"/>
      <c r="CC88" s="536"/>
      <c r="CD88" s="536"/>
      <c r="CE88" s="536"/>
      <c r="CF88" s="536"/>
      <c r="CG88" s="536"/>
      <c r="CH88" s="536"/>
      <c r="CI88" s="536"/>
      <c r="CJ88" s="536"/>
      <c r="CK88" s="536"/>
      <c r="CL88" s="536"/>
      <c r="CM88" s="536"/>
      <c r="CN88" s="536"/>
      <c r="CO88" s="536"/>
      <c r="CP88" s="536"/>
      <c r="CQ88" s="536"/>
      <c r="CR88"/>
      <c r="CS88"/>
      <c r="CT88"/>
      <c r="CU88"/>
      <c r="CV88"/>
      <c r="CW88" s="536"/>
      <c r="CX88" s="536"/>
      <c r="CY88" s="536"/>
      <c r="CZ88" s="536"/>
      <c r="DA88" s="536"/>
      <c r="DB88" s="536"/>
      <c r="DC88" s="536"/>
      <c r="DD88" s="536"/>
      <c r="DE88" s="536"/>
      <c r="DF88" s="536"/>
      <c r="DG88" s="536"/>
      <c r="DH88" s="536"/>
      <c r="DI88" s="536"/>
      <c r="DJ88" s="536"/>
      <c r="DK88" s="536"/>
      <c r="DL88" s="536"/>
      <c r="DM88" s="536"/>
      <c r="DN88" s="536"/>
      <c r="DO88" s="536"/>
      <c r="DP88" s="536"/>
      <c r="DQ88" s="536"/>
      <c r="DR88" s="536"/>
      <c r="DS88" s="536"/>
      <c r="DT88" s="536"/>
      <c r="DU88" s="536"/>
      <c r="DV88" s="536"/>
      <c r="DW88" s="536"/>
      <c r="DX88" s="536"/>
      <c r="DY88" s="536"/>
    </row>
    <row r="89" spans="1:130" ht="6.15" customHeight="1">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R89" s="200"/>
      <c r="BS89" s="537"/>
      <c r="BT89" s="537"/>
      <c r="BU89" s="537"/>
      <c r="BV89" s="537"/>
      <c r="BW89" s="537"/>
      <c r="BX89" s="537"/>
      <c r="BY89" s="537"/>
      <c r="BZ89" s="537"/>
      <c r="CA89" s="537"/>
      <c r="CB89" s="537"/>
      <c r="CC89" s="537"/>
      <c r="CD89" s="537"/>
      <c r="CE89" s="537"/>
      <c r="CF89" s="537"/>
      <c r="CG89" s="537"/>
      <c r="CH89" s="537"/>
      <c r="CI89" s="537"/>
      <c r="CJ89" s="537"/>
      <c r="CK89" s="537"/>
      <c r="CL89" s="537"/>
      <c r="CM89" s="537"/>
      <c r="CN89" s="537"/>
      <c r="CO89" s="537"/>
      <c r="CP89" s="537"/>
      <c r="CQ89" s="537"/>
      <c r="CR89" s="201"/>
      <c r="CS89" s="201"/>
      <c r="CT89" s="201"/>
      <c r="CU89" s="201"/>
      <c r="CV89" s="201"/>
      <c r="CW89" s="537"/>
      <c r="CX89" s="537"/>
      <c r="CY89" s="537"/>
      <c r="CZ89" s="537"/>
      <c r="DA89" s="537"/>
      <c r="DB89" s="537"/>
      <c r="DC89" s="537"/>
      <c r="DD89" s="537"/>
      <c r="DE89" s="537"/>
      <c r="DF89" s="537"/>
      <c r="DG89" s="537"/>
      <c r="DH89" s="537"/>
      <c r="DI89" s="537"/>
      <c r="DJ89" s="537"/>
      <c r="DK89" s="537"/>
      <c r="DL89" s="537"/>
      <c r="DM89" s="537"/>
      <c r="DN89" s="537"/>
      <c r="DO89" s="537"/>
      <c r="DP89" s="537"/>
      <c r="DQ89" s="537"/>
      <c r="DR89" s="537"/>
      <c r="DS89" s="537"/>
      <c r="DT89" s="537"/>
      <c r="DU89" s="537"/>
      <c r="DV89" s="537"/>
      <c r="DW89" s="537"/>
      <c r="DX89" s="537"/>
      <c r="DY89" s="537"/>
    </row>
    <row r="90" spans="1:130" ht="6.15" customHeight="1">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R90" s="200"/>
      <c r="CR90" s="201"/>
      <c r="CS90" s="201"/>
      <c r="CT90" s="201"/>
      <c r="CU90" s="201"/>
      <c r="CV90" s="201"/>
    </row>
    <row r="91" spans="1:130" ht="6.15" customHeight="1">
      <c r="BB91" s="84"/>
      <c r="BG91" s="530" t="str">
        <f>IF(入力表!C10="","普通・当座",入力表!C10)</f>
        <v>普通・当座</v>
      </c>
      <c r="BH91" s="530"/>
      <c r="BI91" s="530"/>
      <c r="BJ91" s="530"/>
      <c r="BK91" s="530"/>
      <c r="BL91" s="530"/>
      <c r="BM91" s="530"/>
      <c r="BN91" s="530"/>
      <c r="BO91" s="530"/>
      <c r="BP91" s="530"/>
      <c r="BQ91" s="530"/>
      <c r="BR91" s="200"/>
      <c r="BS91" s="531" t="s">
        <v>144</v>
      </c>
      <c r="BT91" s="531"/>
      <c r="BU91" s="531"/>
      <c r="BV91" s="531"/>
      <c r="BW91" s="531"/>
      <c r="BX91" s="531"/>
      <c r="BY91" s="531"/>
      <c r="BZ91" s="531"/>
      <c r="CA91" s="531"/>
      <c r="CB91" s="531" t="str">
        <f>IF(入力表!C11="","",入力表!C11)</f>
        <v/>
      </c>
      <c r="CC91" s="531"/>
      <c r="CD91" s="531"/>
      <c r="CE91" s="531"/>
      <c r="CF91" s="531"/>
      <c r="CG91" s="531"/>
      <c r="CH91" s="531"/>
      <c r="CI91" s="531"/>
      <c r="CJ91" s="531"/>
      <c r="CK91" s="531"/>
      <c r="CL91" s="531"/>
      <c r="CM91" s="531"/>
      <c r="CN91" s="531"/>
      <c r="CO91" s="531"/>
      <c r="CP91" s="531"/>
      <c r="CQ91" s="531"/>
      <c r="CR91" s="201"/>
      <c r="CS91" s="533" t="s">
        <v>145</v>
      </c>
      <c r="CT91" s="533"/>
      <c r="CU91" s="533"/>
      <c r="CV91" s="533"/>
      <c r="CW91" s="533"/>
      <c r="CX91" s="533"/>
      <c r="CY91" s="533"/>
      <c r="DA91" s="534" t="str">
        <f>IF(入力表!C12="","",入力表!C12)</f>
        <v/>
      </c>
      <c r="DB91" s="535"/>
      <c r="DC91" s="535"/>
      <c r="DD91" s="535"/>
      <c r="DE91" s="535"/>
      <c r="DF91" s="535"/>
      <c r="DG91" s="535"/>
      <c r="DH91" s="535"/>
      <c r="DI91" s="535"/>
      <c r="DJ91" s="535"/>
      <c r="DK91" s="535"/>
      <c r="DL91" s="535"/>
      <c r="DM91" s="535"/>
      <c r="DN91" s="535"/>
      <c r="DO91" s="535"/>
      <c r="DP91" s="535"/>
      <c r="DQ91" s="535"/>
      <c r="DR91" s="535"/>
      <c r="DS91" s="535"/>
      <c r="DT91" s="535"/>
      <c r="DU91" s="535"/>
      <c r="DV91" s="535"/>
      <c r="DW91" s="535"/>
      <c r="DX91" s="535"/>
      <c r="DY91" s="535"/>
    </row>
    <row r="92" spans="1:130" ht="6.15" customHeight="1">
      <c r="AB92" s="199"/>
      <c r="AC92" s="199"/>
      <c r="AD92" s="199"/>
      <c r="AE92" s="199"/>
      <c r="AF92" s="199"/>
      <c r="AG92" s="25"/>
      <c r="AH92" s="25"/>
      <c r="AI92" s="25"/>
      <c r="AJ92" s="25"/>
      <c r="AK92" s="25"/>
      <c r="AL92" s="199"/>
      <c r="AM92" s="199"/>
      <c r="AN92" s="199"/>
      <c r="AO92" s="199"/>
      <c r="AP92" s="199"/>
      <c r="AQ92" s="199"/>
      <c r="AR92" s="199"/>
      <c r="AS92" s="199"/>
      <c r="AT92" s="199"/>
      <c r="AU92" s="199"/>
      <c r="AV92" s="25"/>
      <c r="AW92" s="25"/>
      <c r="AX92" s="25"/>
      <c r="AY92" s="25"/>
      <c r="AZ92" s="199"/>
      <c r="BA92" s="199"/>
      <c r="BB92" s="199"/>
      <c r="BG92" s="530"/>
      <c r="BH92" s="530"/>
      <c r="BI92" s="530"/>
      <c r="BJ92" s="530"/>
      <c r="BK92" s="530"/>
      <c r="BL92" s="530"/>
      <c r="BM92" s="530"/>
      <c r="BN92" s="530"/>
      <c r="BO92" s="530"/>
      <c r="BP92" s="530"/>
      <c r="BQ92" s="530"/>
      <c r="BR92" s="200"/>
      <c r="BS92" s="531"/>
      <c r="BT92" s="531"/>
      <c r="BU92" s="531"/>
      <c r="BV92" s="531"/>
      <c r="BW92" s="531"/>
      <c r="BX92" s="531"/>
      <c r="BY92" s="531"/>
      <c r="BZ92" s="531"/>
      <c r="CA92" s="531"/>
      <c r="CB92" s="531"/>
      <c r="CC92" s="531"/>
      <c r="CD92" s="531"/>
      <c r="CE92" s="531"/>
      <c r="CF92" s="531"/>
      <c r="CG92" s="531"/>
      <c r="CH92" s="531"/>
      <c r="CI92" s="531"/>
      <c r="CJ92" s="531"/>
      <c r="CK92" s="531"/>
      <c r="CL92" s="531"/>
      <c r="CM92" s="531"/>
      <c r="CN92" s="531"/>
      <c r="CO92" s="531"/>
      <c r="CP92" s="531"/>
      <c r="CQ92" s="531"/>
      <c r="CR92" s="201"/>
      <c r="CS92" s="533"/>
      <c r="CT92" s="533"/>
      <c r="CU92" s="533"/>
      <c r="CV92" s="533"/>
      <c r="CW92" s="533"/>
      <c r="CX92" s="533"/>
      <c r="CY92" s="533"/>
      <c r="DA92" s="535"/>
      <c r="DB92" s="535"/>
      <c r="DC92" s="535"/>
      <c r="DD92" s="535"/>
      <c r="DE92" s="535"/>
      <c r="DF92" s="535"/>
      <c r="DG92" s="535"/>
      <c r="DH92" s="535"/>
      <c r="DI92" s="535"/>
      <c r="DJ92" s="535"/>
      <c r="DK92" s="535"/>
      <c r="DL92" s="535"/>
      <c r="DM92" s="535"/>
      <c r="DN92" s="535"/>
      <c r="DO92" s="535"/>
      <c r="DP92" s="535"/>
      <c r="DQ92" s="535"/>
      <c r="DR92" s="535"/>
      <c r="DS92" s="535"/>
      <c r="DT92" s="535"/>
      <c r="DU92" s="535"/>
      <c r="DV92" s="535"/>
      <c r="DW92" s="535"/>
      <c r="DX92" s="535"/>
      <c r="DY92" s="535"/>
    </row>
    <row r="93" spans="1:130" ht="6.15" customHeight="1">
      <c r="AB93" s="199"/>
      <c r="AC93" s="199"/>
      <c r="AD93" s="199"/>
      <c r="AE93" s="199"/>
      <c r="AF93" s="199"/>
      <c r="AG93" s="25"/>
      <c r="AH93" s="25"/>
      <c r="AI93" s="25"/>
      <c r="AJ93" s="25"/>
      <c r="AK93" s="25"/>
      <c r="AL93" s="199"/>
      <c r="AM93" s="199"/>
      <c r="AN93" s="199"/>
      <c r="AO93" s="199"/>
      <c r="AP93" s="199"/>
      <c r="AQ93" s="199"/>
      <c r="AR93" s="199"/>
      <c r="AS93" s="199"/>
      <c r="AT93" s="199"/>
      <c r="AU93" s="199"/>
      <c r="AV93" s="25"/>
      <c r="AW93" s="25"/>
      <c r="AX93" s="25"/>
      <c r="AY93" s="25"/>
      <c r="AZ93" s="199"/>
      <c r="BA93" s="199"/>
      <c r="BB93" s="199"/>
      <c r="BG93" s="530"/>
      <c r="BH93" s="530"/>
      <c r="BI93" s="530"/>
      <c r="BJ93" s="530"/>
      <c r="BK93" s="530"/>
      <c r="BL93" s="530"/>
      <c r="BM93" s="530"/>
      <c r="BN93" s="530"/>
      <c r="BO93" s="530"/>
      <c r="BP93" s="530"/>
      <c r="BQ93" s="530"/>
      <c r="BR93" s="200"/>
      <c r="BS93" s="531"/>
      <c r="BT93" s="531"/>
      <c r="BU93" s="531"/>
      <c r="BV93" s="531"/>
      <c r="BW93" s="531"/>
      <c r="BX93" s="531"/>
      <c r="BY93" s="531"/>
      <c r="BZ93" s="531"/>
      <c r="CA93" s="531"/>
      <c r="CB93" s="531"/>
      <c r="CC93" s="531"/>
      <c r="CD93" s="531"/>
      <c r="CE93" s="531"/>
      <c r="CF93" s="531"/>
      <c r="CG93" s="531"/>
      <c r="CH93" s="531"/>
      <c r="CI93" s="531"/>
      <c r="CJ93" s="531"/>
      <c r="CK93" s="531"/>
      <c r="CL93" s="531"/>
      <c r="CM93" s="531"/>
      <c r="CN93" s="531"/>
      <c r="CO93" s="531"/>
      <c r="CP93" s="531"/>
      <c r="CQ93" s="531"/>
      <c r="CR93" s="200"/>
      <c r="CS93" s="530" t="s">
        <v>146</v>
      </c>
      <c r="CT93" s="530"/>
      <c r="CU93" s="530"/>
      <c r="CV93" s="530"/>
      <c r="CW93" s="530"/>
      <c r="CX93" s="530"/>
      <c r="CY93" s="530"/>
      <c r="CZ93" s="200"/>
      <c r="DA93" s="534" t="str">
        <f>IF(入力表!C13="","",入力表!C13)</f>
        <v/>
      </c>
      <c r="DB93" s="535"/>
      <c r="DC93" s="535"/>
      <c r="DD93" s="535"/>
      <c r="DE93" s="535"/>
      <c r="DF93" s="535"/>
      <c r="DG93" s="535"/>
      <c r="DH93" s="535"/>
      <c r="DI93" s="535"/>
      <c r="DJ93" s="535"/>
      <c r="DK93" s="535"/>
      <c r="DL93" s="535"/>
      <c r="DM93" s="535"/>
      <c r="DN93" s="535"/>
      <c r="DO93" s="535"/>
      <c r="DP93" s="535"/>
      <c r="DQ93" s="535"/>
      <c r="DR93" s="535"/>
      <c r="DS93" s="535"/>
      <c r="DT93" s="535"/>
      <c r="DU93" s="535"/>
      <c r="DV93" s="535"/>
      <c r="DW93" s="535"/>
      <c r="DX93" s="535"/>
      <c r="DY93" s="535"/>
    </row>
    <row r="94" spans="1:130" ht="6.15" customHeight="1">
      <c r="AB94" s="199"/>
      <c r="AC94" s="199"/>
      <c r="AD94" s="199"/>
      <c r="AE94" s="199"/>
      <c r="AF94" s="199"/>
      <c r="AG94" s="25"/>
      <c r="AH94" s="25"/>
      <c r="AI94" s="25"/>
      <c r="AJ94" s="25"/>
      <c r="AK94" s="25"/>
      <c r="AL94" s="199"/>
      <c r="AM94" s="199"/>
      <c r="AN94" s="199"/>
      <c r="AO94" s="199"/>
      <c r="AP94" s="199"/>
      <c r="AQ94" s="199"/>
      <c r="AR94" s="199"/>
      <c r="AS94" s="199"/>
      <c r="AT94" s="199"/>
      <c r="AU94" s="199"/>
      <c r="AV94" s="25"/>
      <c r="AW94" s="25"/>
      <c r="AX94" s="25"/>
      <c r="AY94" s="25"/>
      <c r="AZ94" s="199"/>
      <c r="BA94" s="199"/>
      <c r="BB94" s="199"/>
      <c r="BR94" s="200"/>
      <c r="BS94" s="532"/>
      <c r="BT94" s="532"/>
      <c r="BU94" s="532"/>
      <c r="BV94" s="532"/>
      <c r="BW94" s="532"/>
      <c r="BX94" s="532"/>
      <c r="BY94" s="532"/>
      <c r="BZ94" s="532"/>
      <c r="CA94" s="532"/>
      <c r="CB94" s="532"/>
      <c r="CC94" s="532"/>
      <c r="CD94" s="532"/>
      <c r="CE94" s="532"/>
      <c r="CF94" s="532"/>
      <c r="CG94" s="532"/>
      <c r="CH94" s="532"/>
      <c r="CI94" s="532"/>
      <c r="CJ94" s="532"/>
      <c r="CK94" s="532"/>
      <c r="CL94" s="532"/>
      <c r="CM94" s="532"/>
      <c r="CN94" s="532"/>
      <c r="CO94" s="532"/>
      <c r="CP94" s="532"/>
      <c r="CQ94" s="532"/>
      <c r="CR94" s="200"/>
      <c r="CS94" s="530"/>
      <c r="CT94" s="530"/>
      <c r="CU94" s="530"/>
      <c r="CV94" s="530"/>
      <c r="CW94" s="530"/>
      <c r="CX94" s="530"/>
      <c r="CY94" s="530"/>
      <c r="CZ94" s="200"/>
      <c r="DA94" s="328"/>
      <c r="DB94" s="328"/>
      <c r="DC94" s="328"/>
      <c r="DD94" s="328"/>
      <c r="DE94" s="328"/>
      <c r="DF94" s="328"/>
      <c r="DG94" s="328"/>
      <c r="DH94" s="328"/>
      <c r="DI94" s="328"/>
      <c r="DJ94" s="328"/>
      <c r="DK94" s="328"/>
      <c r="DL94" s="328"/>
      <c r="DM94" s="328"/>
      <c r="DN94" s="328"/>
      <c r="DO94" s="328"/>
      <c r="DP94" s="328"/>
      <c r="DQ94" s="328"/>
      <c r="DR94" s="328"/>
      <c r="DS94" s="328"/>
      <c r="DT94" s="328"/>
      <c r="DU94" s="328"/>
      <c r="DV94" s="328"/>
      <c r="DW94" s="328"/>
      <c r="DX94" s="328"/>
      <c r="DY94" s="328"/>
    </row>
    <row r="95" spans="1:130" ht="6.15" customHeight="1">
      <c r="BR95" s="200"/>
      <c r="CR95" s="200"/>
      <c r="CZ95" s="200"/>
    </row>
    <row r="96" spans="1:130" ht="6.15" customHeight="1">
      <c r="BR96" s="200"/>
      <c r="CR96" s="200"/>
      <c r="CZ96" s="200"/>
    </row>
    <row r="97" spans="1:131" ht="6.15" customHeight="1">
      <c r="BG97" s="200"/>
      <c r="BH97" s="200"/>
      <c r="BI97" s="200"/>
      <c r="BJ97" s="200"/>
      <c r="BK97" s="200"/>
      <c r="BL97" s="200"/>
      <c r="BM97" s="200"/>
      <c r="BN97" s="200"/>
      <c r="BO97" s="200"/>
      <c r="BP97" s="200"/>
      <c r="BQ97" s="200"/>
      <c r="BR97" s="200"/>
      <c r="CR97" s="200"/>
      <c r="CZ97" s="200"/>
    </row>
    <row r="98" spans="1:131" s="21" customFormat="1" ht="6.15" customHeight="1"/>
    <row r="99" spans="1:131" s="21" customFormat="1" ht="6.15" customHeight="1"/>
    <row r="100" spans="1:131" s="21" customFormat="1" ht="6.15" customHeight="1"/>
    <row r="101" spans="1:131" s="21" customFormat="1" ht="6.15" customHeight="1"/>
    <row r="102" spans="1:131" s="21" customFormat="1" ht="6.15" customHeight="1"/>
    <row r="103" spans="1:131" s="21" customFormat="1" ht="6" customHeight="1"/>
    <row r="104" spans="1:131" s="21" customFormat="1" ht="6.15" customHeight="1">
      <c r="G104" s="49"/>
      <c r="H104" s="49"/>
      <c r="I104" s="49"/>
      <c r="J104" s="49"/>
      <c r="K104" s="49"/>
      <c r="L104" s="49"/>
      <c r="M104" s="49"/>
      <c r="N104" s="49"/>
      <c r="O104" s="49"/>
    </row>
    <row r="105" spans="1:131" s="21" customFormat="1" ht="6.15" customHeight="1">
      <c r="G105" s="49"/>
      <c r="H105" s="49"/>
      <c r="I105" s="49"/>
      <c r="J105" s="49"/>
      <c r="K105" s="49"/>
      <c r="L105" s="49"/>
      <c r="M105" s="49"/>
      <c r="N105" s="49"/>
      <c r="O105" s="49"/>
      <c r="P105" s="49"/>
      <c r="Q105" s="197"/>
      <c r="AD105" s="129"/>
      <c r="AE105" s="129"/>
      <c r="AF105" s="129"/>
      <c r="AG105" s="129"/>
    </row>
    <row r="106" spans="1:131" s="21" customFormat="1" ht="6.15" customHeight="1" thickBot="1">
      <c r="G106" s="49"/>
      <c r="H106" s="49"/>
      <c r="I106" s="49"/>
      <c r="J106" s="49"/>
      <c r="K106" s="49"/>
      <c r="L106" s="49"/>
      <c r="M106" s="49"/>
      <c r="N106" s="49"/>
      <c r="O106" s="49"/>
      <c r="P106" s="49"/>
      <c r="Q106" s="197"/>
      <c r="AD106" s="129"/>
      <c r="AE106" s="129"/>
      <c r="AF106" s="129"/>
      <c r="AG106" s="129"/>
    </row>
    <row r="107" spans="1:131" s="21" customFormat="1" ht="6.15" customHeight="1">
      <c r="A107" s="164"/>
      <c r="B107" s="165"/>
      <c r="C107" s="165"/>
      <c r="D107" s="165"/>
      <c r="E107" s="165"/>
      <c r="F107" s="165"/>
      <c r="G107" s="166"/>
      <c r="H107" s="166"/>
      <c r="I107" s="166"/>
      <c r="J107" s="166"/>
      <c r="K107" s="166"/>
      <c r="L107" s="166"/>
      <c r="M107" s="166"/>
      <c r="N107" s="166"/>
      <c r="O107" s="166"/>
      <c r="P107" s="166"/>
      <c r="Q107" s="166"/>
      <c r="R107" s="165"/>
      <c r="S107" s="165"/>
      <c r="T107" s="165"/>
      <c r="U107" s="165"/>
      <c r="V107" s="165"/>
      <c r="W107" s="165"/>
      <c r="X107" s="165"/>
      <c r="Y107" s="165"/>
      <c r="Z107" s="165"/>
      <c r="AA107" s="165"/>
      <c r="AB107" s="165"/>
      <c r="AC107" s="165"/>
      <c r="AD107" s="179"/>
      <c r="AE107" s="179"/>
      <c r="AF107" s="179"/>
      <c r="AG107" s="179"/>
      <c r="AH107" s="165"/>
      <c r="AI107" s="165"/>
      <c r="AJ107" s="165"/>
      <c r="AK107" s="165"/>
      <c r="AL107" s="165"/>
      <c r="AM107" s="165"/>
      <c r="AN107" s="165"/>
      <c r="AO107" s="165"/>
      <c r="AP107" s="165"/>
      <c r="AQ107" s="165"/>
      <c r="AR107" s="165"/>
      <c r="AS107" s="165"/>
      <c r="AT107" s="165"/>
      <c r="AU107" s="165"/>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5"/>
      <c r="CK107" s="165"/>
      <c r="CL107" s="165"/>
      <c r="CM107" s="165"/>
      <c r="CN107" s="165"/>
      <c r="CO107" s="165"/>
      <c r="CP107" s="167"/>
      <c r="CQ107" s="167"/>
      <c r="CR107" s="167"/>
      <c r="CS107" s="167"/>
      <c r="CT107" s="165"/>
      <c r="CU107" s="165"/>
      <c r="CV107" s="165"/>
      <c r="CW107" s="168"/>
      <c r="CX107" s="169"/>
      <c r="CY107" s="169"/>
      <c r="CZ107" s="169"/>
      <c r="DA107" s="169"/>
      <c r="DB107" s="169"/>
      <c r="DC107" s="169"/>
      <c r="DD107" s="169"/>
      <c r="DE107" s="169"/>
      <c r="DF107" s="169"/>
      <c r="DG107" s="169"/>
      <c r="DH107" s="169"/>
      <c r="DI107" s="169"/>
      <c r="DJ107" s="169"/>
      <c r="DK107" s="169"/>
      <c r="DL107" s="169"/>
      <c r="DM107" s="169"/>
      <c r="DN107" s="169"/>
      <c r="DO107" s="169"/>
      <c r="DP107" s="169"/>
      <c r="DQ107" s="169"/>
      <c r="DR107" s="169"/>
      <c r="DS107" s="179"/>
      <c r="DT107" s="179"/>
      <c r="DU107" s="179"/>
      <c r="DV107" s="179"/>
      <c r="DW107" s="179"/>
      <c r="DX107" s="179"/>
      <c r="DY107" s="180"/>
      <c r="DZ107" s="129"/>
      <c r="EA107" s="129"/>
    </row>
    <row r="108" spans="1:131" s="21" customFormat="1" ht="6.15" customHeight="1">
      <c r="A108" s="22"/>
      <c r="G108" s="49"/>
      <c r="H108" s="49"/>
      <c r="I108" s="49"/>
      <c r="J108" s="49"/>
      <c r="K108" s="49"/>
      <c r="L108" s="49"/>
      <c r="M108" s="49"/>
      <c r="N108" s="49"/>
      <c r="O108" s="49"/>
      <c r="P108" s="49"/>
      <c r="Q108" s="49"/>
      <c r="AD108" s="129"/>
      <c r="AE108" s="129"/>
      <c r="AF108" s="129"/>
      <c r="AG108" s="12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P108" s="45"/>
      <c r="CQ108" s="45"/>
      <c r="CR108" s="45"/>
      <c r="CS108" s="45"/>
      <c r="CW108" s="46"/>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129"/>
      <c r="DT108" s="129"/>
      <c r="DU108" s="129"/>
      <c r="DV108" s="129"/>
      <c r="DW108" s="129"/>
      <c r="DX108" s="129"/>
      <c r="DY108" s="181"/>
      <c r="DZ108" s="129"/>
      <c r="EA108" s="129"/>
    </row>
    <row r="109" spans="1:131" s="21" customFormat="1" ht="6.15" customHeight="1">
      <c r="A109" s="22"/>
      <c r="E109" s="390" t="str">
        <f>IF(BD45="","",BD45)</f>
        <v/>
      </c>
      <c r="F109" s="390"/>
      <c r="G109" s="390"/>
      <c r="H109" s="390"/>
      <c r="I109" s="390"/>
      <c r="J109" s="390"/>
      <c r="K109" s="390" t="str">
        <f>IF(BJ45="","",BJ45)</f>
        <v/>
      </c>
      <c r="L109" s="390"/>
      <c r="M109" s="390"/>
      <c r="N109" s="390"/>
      <c r="O109" s="390"/>
      <c r="P109" s="390"/>
      <c r="Q109" s="390"/>
      <c r="R109" s="390" t="s">
        <v>147</v>
      </c>
      <c r="S109" s="390"/>
      <c r="T109" s="390"/>
      <c r="U109" s="390" t="str">
        <f>IF(BQ45="","",BQ45)</f>
        <v/>
      </c>
      <c r="V109" s="390"/>
      <c r="W109" s="390"/>
      <c r="X109" s="390"/>
      <c r="Y109" s="390"/>
      <c r="Z109" s="390"/>
      <c r="AA109" s="390"/>
      <c r="AB109" s="390" t="s">
        <v>148</v>
      </c>
      <c r="AC109" s="390"/>
      <c r="AD109" s="390"/>
      <c r="AE109" s="390" t="str">
        <f>IF(K109="","",1)</f>
        <v/>
      </c>
      <c r="AF109" s="390"/>
      <c r="AG109" s="390"/>
      <c r="AH109" s="390"/>
      <c r="AI109" s="390"/>
      <c r="AJ109" s="390"/>
      <c r="AK109" s="390"/>
      <c r="AL109" s="390" t="s">
        <v>149</v>
      </c>
      <c r="AM109" s="390"/>
      <c r="AN109" s="390"/>
      <c r="AO109" s="390"/>
      <c r="AP109" s="390"/>
      <c r="AQ109" s="390"/>
      <c r="AR109" s="390"/>
      <c r="AS109" s="390" t="str">
        <f>IF(BD48="","",BD48)</f>
        <v/>
      </c>
      <c r="AT109" s="390"/>
      <c r="AU109" s="390"/>
      <c r="AV109" s="390"/>
      <c r="AW109" s="390"/>
      <c r="AX109" s="390" t="str">
        <f>IF(BJ48="","",BJ48)</f>
        <v/>
      </c>
      <c r="AY109" s="390"/>
      <c r="AZ109" s="390"/>
      <c r="BA109" s="390"/>
      <c r="BB109" s="390"/>
      <c r="BC109" s="390"/>
      <c r="BD109" s="390"/>
      <c r="BE109" s="390"/>
      <c r="BF109" s="390" t="s">
        <v>147</v>
      </c>
      <c r="BG109" s="390"/>
      <c r="BH109" s="390"/>
      <c r="BI109" s="390" t="str">
        <f>IF(BQ48="","",BQ48)</f>
        <v/>
      </c>
      <c r="BJ109" s="390"/>
      <c r="BK109" s="390"/>
      <c r="BL109" s="390"/>
      <c r="BM109" s="390"/>
      <c r="BN109" s="390"/>
      <c r="BO109" s="390"/>
      <c r="BP109" s="390" t="s">
        <v>148</v>
      </c>
      <c r="BQ109" s="390"/>
      <c r="BR109" s="390"/>
      <c r="BS109" s="390" t="str">
        <f>IF(BX48="","","末")</f>
        <v/>
      </c>
      <c r="BT109" s="390"/>
      <c r="BU109" s="390"/>
      <c r="BV109" s="390"/>
      <c r="BW109" s="390"/>
      <c r="BX109" s="390"/>
      <c r="BY109" s="390"/>
      <c r="BZ109" s="538" t="s">
        <v>150</v>
      </c>
      <c r="CA109" s="538"/>
      <c r="CB109" s="538"/>
      <c r="CC109" s="538"/>
      <c r="CD109" s="538"/>
      <c r="CE109" s="538"/>
      <c r="CF109" s="538"/>
      <c r="CG109" s="538"/>
      <c r="CH109" s="538"/>
      <c r="CI109" s="538"/>
      <c r="CJ109" s="538"/>
      <c r="CK109" s="538"/>
      <c r="CL109" s="538"/>
      <c r="CM109" s="538"/>
      <c r="CN109" s="538"/>
      <c r="CO109" s="538"/>
      <c r="CP109" s="538"/>
      <c r="CQ109" s="538"/>
      <c r="CR109" s="538"/>
      <c r="CS109" s="538"/>
      <c r="CT109" s="538"/>
      <c r="CU109" s="538"/>
      <c r="CV109" s="538"/>
      <c r="CW109" s="538"/>
      <c r="CX109" s="538"/>
      <c r="CY109" s="538"/>
      <c r="CZ109" s="538"/>
      <c r="DA109" s="538"/>
      <c r="DB109" s="538"/>
      <c r="DC109" s="538"/>
      <c r="DD109" s="538"/>
      <c r="DE109" s="538"/>
      <c r="DF109" s="538"/>
      <c r="DG109" s="538"/>
      <c r="DH109" s="538"/>
      <c r="DI109" s="538"/>
      <c r="DJ109" s="538"/>
      <c r="DK109" s="538"/>
      <c r="DL109" s="538"/>
      <c r="DM109" s="538"/>
      <c r="DN109" s="538"/>
      <c r="DO109" s="538"/>
      <c r="DP109" s="538"/>
      <c r="DQ109" s="538"/>
      <c r="DR109" s="538"/>
      <c r="DS109" s="538"/>
      <c r="DT109" s="538"/>
      <c r="DU109" s="538"/>
      <c r="DV109" s="538"/>
      <c r="DW109" s="129"/>
      <c r="DX109" s="129"/>
      <c r="DY109" s="181"/>
      <c r="DZ109" s="129"/>
      <c r="EA109" s="129"/>
    </row>
    <row r="110" spans="1:131" s="21" customFormat="1" ht="6.15" customHeight="1">
      <c r="A110" s="22"/>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0"/>
      <c r="AZ110" s="390"/>
      <c r="BA110" s="390"/>
      <c r="BB110" s="390"/>
      <c r="BC110" s="390"/>
      <c r="BD110" s="390"/>
      <c r="BE110" s="390"/>
      <c r="BF110" s="390"/>
      <c r="BG110" s="390"/>
      <c r="BH110" s="390"/>
      <c r="BI110" s="390"/>
      <c r="BJ110" s="390"/>
      <c r="BK110" s="390"/>
      <c r="BL110" s="390"/>
      <c r="BM110" s="390"/>
      <c r="BN110" s="390"/>
      <c r="BO110" s="390"/>
      <c r="BP110" s="390"/>
      <c r="BQ110" s="390"/>
      <c r="BR110" s="390"/>
      <c r="BS110" s="390"/>
      <c r="BT110" s="390"/>
      <c r="BU110" s="390"/>
      <c r="BV110" s="390"/>
      <c r="BW110" s="390"/>
      <c r="BX110" s="390"/>
      <c r="BY110" s="390"/>
      <c r="BZ110" s="538"/>
      <c r="CA110" s="538"/>
      <c r="CB110" s="538"/>
      <c r="CC110" s="538"/>
      <c r="CD110" s="538"/>
      <c r="CE110" s="538"/>
      <c r="CF110" s="538"/>
      <c r="CG110" s="538"/>
      <c r="CH110" s="538"/>
      <c r="CI110" s="538"/>
      <c r="CJ110" s="538"/>
      <c r="CK110" s="538"/>
      <c r="CL110" s="538"/>
      <c r="CM110" s="538"/>
      <c r="CN110" s="538"/>
      <c r="CO110" s="538"/>
      <c r="CP110" s="538"/>
      <c r="CQ110" s="538"/>
      <c r="CR110" s="538"/>
      <c r="CS110" s="538"/>
      <c r="CT110" s="538"/>
      <c r="CU110" s="538"/>
      <c r="CV110" s="538"/>
      <c r="CW110" s="538"/>
      <c r="CX110" s="538"/>
      <c r="CY110" s="538"/>
      <c r="CZ110" s="538"/>
      <c r="DA110" s="538"/>
      <c r="DB110" s="538"/>
      <c r="DC110" s="538"/>
      <c r="DD110" s="538"/>
      <c r="DE110" s="538"/>
      <c r="DF110" s="538"/>
      <c r="DG110" s="538"/>
      <c r="DH110" s="538"/>
      <c r="DI110" s="538"/>
      <c r="DJ110" s="538"/>
      <c r="DK110" s="538"/>
      <c r="DL110" s="538"/>
      <c r="DM110" s="538"/>
      <c r="DN110" s="538"/>
      <c r="DO110" s="538"/>
      <c r="DP110" s="538"/>
      <c r="DQ110" s="538"/>
      <c r="DR110" s="538"/>
      <c r="DS110" s="538"/>
      <c r="DT110" s="538"/>
      <c r="DU110" s="538"/>
      <c r="DV110" s="538"/>
      <c r="DW110" s="129"/>
      <c r="DX110" s="129"/>
      <c r="DY110" s="32"/>
      <c r="DZ110" s="49"/>
      <c r="EA110" s="49"/>
    </row>
    <row r="111" spans="1:131" s="21" customFormat="1" ht="6.15" customHeight="1">
      <c r="A111" s="22"/>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0"/>
      <c r="AY111" s="390"/>
      <c r="AZ111" s="390"/>
      <c r="BA111" s="390"/>
      <c r="BB111" s="390"/>
      <c r="BC111" s="390"/>
      <c r="BD111" s="390"/>
      <c r="BE111" s="390"/>
      <c r="BF111" s="390"/>
      <c r="BG111" s="390"/>
      <c r="BH111" s="390"/>
      <c r="BI111" s="390"/>
      <c r="BJ111" s="390"/>
      <c r="BK111" s="390"/>
      <c r="BL111" s="390"/>
      <c r="BM111" s="390"/>
      <c r="BN111" s="390"/>
      <c r="BO111" s="390"/>
      <c r="BP111" s="390"/>
      <c r="BQ111" s="390"/>
      <c r="BR111" s="390"/>
      <c r="BS111" s="390"/>
      <c r="BT111" s="390"/>
      <c r="BU111" s="390"/>
      <c r="BV111" s="390"/>
      <c r="BW111" s="390"/>
      <c r="BX111" s="390"/>
      <c r="BY111" s="390"/>
      <c r="BZ111" s="538"/>
      <c r="CA111" s="538"/>
      <c r="CB111" s="538"/>
      <c r="CC111" s="538"/>
      <c r="CD111" s="538"/>
      <c r="CE111" s="538"/>
      <c r="CF111" s="538"/>
      <c r="CG111" s="538"/>
      <c r="CH111" s="538"/>
      <c r="CI111" s="538"/>
      <c r="CJ111" s="538"/>
      <c r="CK111" s="538"/>
      <c r="CL111" s="538"/>
      <c r="CM111" s="538"/>
      <c r="CN111" s="538"/>
      <c r="CO111" s="538"/>
      <c r="CP111" s="538"/>
      <c r="CQ111" s="538"/>
      <c r="CR111" s="538"/>
      <c r="CS111" s="538"/>
      <c r="CT111" s="538"/>
      <c r="CU111" s="538"/>
      <c r="CV111" s="538"/>
      <c r="CW111" s="538"/>
      <c r="CX111" s="538"/>
      <c r="CY111" s="538"/>
      <c r="CZ111" s="538"/>
      <c r="DA111" s="538"/>
      <c r="DB111" s="538"/>
      <c r="DC111" s="538"/>
      <c r="DD111" s="538"/>
      <c r="DE111" s="538"/>
      <c r="DF111" s="538"/>
      <c r="DG111" s="538"/>
      <c r="DH111" s="538"/>
      <c r="DI111" s="538"/>
      <c r="DJ111" s="538"/>
      <c r="DK111" s="538"/>
      <c r="DL111" s="538"/>
      <c r="DM111" s="538"/>
      <c r="DN111" s="538"/>
      <c r="DO111" s="538"/>
      <c r="DP111" s="538"/>
      <c r="DQ111" s="538"/>
      <c r="DR111" s="538"/>
      <c r="DS111" s="538"/>
      <c r="DT111" s="538"/>
      <c r="DU111" s="538"/>
      <c r="DV111" s="538"/>
      <c r="DW111" s="129"/>
      <c r="DX111" s="129"/>
      <c r="DY111" s="32"/>
      <c r="DZ111" s="49"/>
      <c r="EA111" s="49"/>
    </row>
    <row r="112" spans="1:131" s="21" customFormat="1" ht="6.15" customHeight="1">
      <c r="A112" s="22"/>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P112" s="45"/>
      <c r="CQ112" s="45"/>
      <c r="CR112" s="45"/>
      <c r="CS112" s="45"/>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129"/>
      <c r="DT112" s="129"/>
      <c r="DU112" s="129"/>
      <c r="DV112" s="49"/>
      <c r="DW112" s="49"/>
      <c r="DX112" s="49"/>
      <c r="DY112" s="32"/>
      <c r="DZ112" s="49"/>
      <c r="EA112" s="49"/>
    </row>
    <row r="113" spans="1:131" s="21" customFormat="1" ht="6.15" customHeight="1">
      <c r="A113" s="22"/>
      <c r="C113" s="538" t="s">
        <v>151</v>
      </c>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129"/>
      <c r="AB113" s="129"/>
      <c r="AC113" s="129"/>
      <c r="AD113" s="129"/>
      <c r="AE113" s="129"/>
      <c r="AF113" s="129"/>
      <c r="AG113" s="129"/>
      <c r="AH113" s="129"/>
      <c r="AI113" s="129"/>
      <c r="AJ113" s="129"/>
      <c r="AK113" s="129"/>
      <c r="AL113" s="129"/>
      <c r="CP113" s="45"/>
      <c r="CQ113" s="45"/>
      <c r="CR113" s="45"/>
      <c r="CS113" s="45"/>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129"/>
      <c r="DT113" s="129"/>
      <c r="DU113" s="129"/>
      <c r="DV113" s="49"/>
      <c r="DW113" s="49"/>
      <c r="DX113" s="49"/>
      <c r="DY113" s="32"/>
      <c r="DZ113" s="49"/>
      <c r="EA113" s="49"/>
    </row>
    <row r="114" spans="1:131" s="21" customFormat="1" ht="6.15" customHeight="1">
      <c r="A114" s="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CP114" s="45"/>
      <c r="CQ114" s="45"/>
      <c r="CR114" s="45"/>
      <c r="CS114" s="45"/>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129"/>
      <c r="DT114" s="129"/>
      <c r="DU114" s="129"/>
      <c r="DV114" s="49"/>
      <c r="DW114" s="49"/>
      <c r="DX114" s="49"/>
      <c r="DY114" s="32"/>
      <c r="DZ114" s="49"/>
      <c r="EA114" s="49"/>
    </row>
    <row r="115" spans="1:131" s="21" customFormat="1" ht="6.15" customHeight="1">
      <c r="A115" s="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V115" s="129"/>
      <c r="AW115" s="129"/>
      <c r="AX115" s="129"/>
      <c r="AY115" s="129"/>
      <c r="AZ115" s="129"/>
      <c r="BA115" s="129"/>
      <c r="BB115" s="129"/>
      <c r="BC115" s="129"/>
      <c r="BD115" s="129"/>
      <c r="BE115" s="129"/>
      <c r="BF115" s="129"/>
      <c r="BG115" s="129"/>
      <c r="BH115" s="129"/>
      <c r="CJ115" s="129"/>
      <c r="CK115" s="129"/>
      <c r="CL115" s="129"/>
      <c r="CM115" s="129"/>
      <c r="CN115" s="129"/>
      <c r="CO115" s="129"/>
      <c r="CP115" s="129"/>
      <c r="CQ115" s="129"/>
      <c r="CR115" s="129"/>
      <c r="CS115" s="129"/>
      <c r="CT115" s="129"/>
      <c r="CU115" s="129"/>
      <c r="CV115" s="129"/>
      <c r="DV115" s="129"/>
      <c r="DW115" s="129"/>
      <c r="DX115" s="129"/>
      <c r="DY115" s="181"/>
      <c r="DZ115" s="129"/>
      <c r="EA115" s="129"/>
    </row>
    <row r="116" spans="1:131" s="21" customFormat="1" ht="6.15" customHeight="1">
      <c r="A116" s="189"/>
      <c r="B116" s="129"/>
      <c r="C116" s="129"/>
      <c r="D116" s="129"/>
      <c r="G116" s="49"/>
      <c r="H116" s="49"/>
      <c r="I116" s="49"/>
      <c r="J116" s="49"/>
      <c r="K116" s="49"/>
      <c r="L116" s="49"/>
      <c r="M116" s="49"/>
      <c r="N116" s="49"/>
      <c r="O116" s="49"/>
      <c r="P116" s="49"/>
      <c r="Q116" s="49"/>
      <c r="R116" s="49"/>
      <c r="S116" s="129"/>
      <c r="AV116" s="129"/>
      <c r="AW116" s="49"/>
      <c r="AX116" s="49"/>
      <c r="AY116" s="49"/>
      <c r="AZ116" s="49"/>
      <c r="BA116" s="49"/>
      <c r="BB116" s="49"/>
      <c r="BC116" s="49"/>
      <c r="BD116" s="49"/>
      <c r="BE116" s="49"/>
      <c r="BF116" s="49"/>
      <c r="BG116" s="49"/>
      <c r="BH116" s="129"/>
      <c r="CJ116" s="129"/>
      <c r="CK116" s="49"/>
      <c r="CL116" s="49"/>
      <c r="CM116" s="49"/>
      <c r="CN116" s="49"/>
      <c r="CO116" s="49"/>
      <c r="CP116" s="49"/>
      <c r="CQ116" s="49"/>
      <c r="CR116" s="49"/>
      <c r="CS116" s="49"/>
      <c r="CT116" s="49"/>
      <c r="CU116" s="49"/>
      <c r="CV116" s="129"/>
      <c r="DV116" s="45"/>
      <c r="DW116" s="45"/>
      <c r="DX116" s="45"/>
      <c r="DY116" s="47"/>
      <c r="DZ116" s="45"/>
      <c r="EA116" s="45"/>
    </row>
    <row r="117" spans="1:131" s="21" customFormat="1" ht="6.15" customHeight="1">
      <c r="A117" s="189"/>
      <c r="B117" s="129"/>
      <c r="C117" s="129"/>
      <c r="D117" s="129"/>
      <c r="E117" s="390" t="s">
        <v>152</v>
      </c>
      <c r="F117" s="390"/>
      <c r="G117" s="390"/>
      <c r="H117" s="491"/>
      <c r="I117" s="491"/>
      <c r="J117" s="491"/>
      <c r="K117" s="491"/>
      <c r="L117" s="491"/>
      <c r="M117" s="491"/>
      <c r="N117" s="491"/>
      <c r="O117" s="390" t="s">
        <v>147</v>
      </c>
      <c r="P117" s="390"/>
      <c r="Q117" s="390"/>
      <c r="R117" s="491"/>
      <c r="S117" s="491"/>
      <c r="T117" s="491"/>
      <c r="U117" s="491"/>
      <c r="V117" s="491"/>
      <c r="W117" s="491"/>
      <c r="X117" s="491"/>
      <c r="Y117" s="390" t="s">
        <v>148</v>
      </c>
      <c r="Z117" s="390"/>
      <c r="AA117" s="390"/>
      <c r="AB117" s="491"/>
      <c r="AC117" s="491"/>
      <c r="AD117" s="491"/>
      <c r="AE117" s="491"/>
      <c r="AF117" s="491"/>
      <c r="AG117" s="491"/>
      <c r="AH117" s="491"/>
      <c r="AI117" s="390" t="s">
        <v>153</v>
      </c>
      <c r="AJ117" s="390"/>
      <c r="AK117" s="390"/>
      <c r="AL117" s="48"/>
      <c r="AM117" s="48"/>
      <c r="AN117" s="539" t="s">
        <v>154</v>
      </c>
      <c r="AO117" s="539"/>
      <c r="AP117" s="539"/>
      <c r="AQ117" s="539"/>
      <c r="AR117" s="539"/>
      <c r="AS117" s="539"/>
      <c r="AT117" s="539"/>
      <c r="AU117" s="539"/>
      <c r="AV117" s="539"/>
      <c r="AW117" s="539"/>
      <c r="AX117" s="539"/>
      <c r="AY117" s="539"/>
      <c r="AZ117" s="540"/>
      <c r="BA117" s="491"/>
      <c r="BB117" s="491"/>
      <c r="BC117" s="491"/>
      <c r="BD117" s="491"/>
      <c r="BE117" s="491"/>
      <c r="BF117" s="491"/>
      <c r="BG117" s="491"/>
      <c r="BH117" s="491"/>
      <c r="BI117" s="491"/>
      <c r="BJ117" s="491"/>
      <c r="BK117" s="491"/>
      <c r="BL117" s="491"/>
      <c r="BM117" s="491"/>
      <c r="BN117" s="491"/>
      <c r="BO117" s="390" t="s">
        <v>91</v>
      </c>
      <c r="BP117" s="390"/>
      <c r="BQ117" s="390"/>
      <c r="CA117" s="390" t="s">
        <v>132</v>
      </c>
      <c r="CB117" s="390"/>
      <c r="CC117" s="390"/>
      <c r="CD117" s="390"/>
      <c r="CE117" s="390"/>
      <c r="CF117" s="491" t="str">
        <f>IF(入力表!C32="","",TEXT(入力表!C32,"e"))</f>
        <v/>
      </c>
      <c r="CG117" s="491"/>
      <c r="CH117" s="491"/>
      <c r="CI117" s="491"/>
      <c r="CJ117" s="491"/>
      <c r="CK117" s="491"/>
      <c r="CL117" s="491"/>
      <c r="CM117" s="491"/>
      <c r="CN117" s="390" t="s">
        <v>147</v>
      </c>
      <c r="CO117" s="390"/>
      <c r="CP117" s="390"/>
      <c r="CQ117" s="491" t="str">
        <f>IF(入力表!C32="","",TEXT(入力表!C32,"m"))</f>
        <v/>
      </c>
      <c r="CR117" s="491"/>
      <c r="CS117" s="491"/>
      <c r="CT117" s="491"/>
      <c r="CU117" s="491"/>
      <c r="CV117" s="491"/>
      <c r="CW117" s="491"/>
      <c r="CX117" s="390" t="s">
        <v>148</v>
      </c>
      <c r="CY117" s="390"/>
      <c r="CZ117" s="390"/>
      <c r="DA117" s="491" t="str">
        <f>IF(入力表!C32="","",TEXT(入力表!C32,"d"))</f>
        <v/>
      </c>
      <c r="DB117" s="491"/>
      <c r="DC117" s="491"/>
      <c r="DD117" s="491"/>
      <c r="DE117" s="491"/>
      <c r="DF117" s="491"/>
      <c r="DG117" s="491"/>
      <c r="DH117" s="390" t="s">
        <v>153</v>
      </c>
      <c r="DI117" s="390"/>
      <c r="DJ117" s="390"/>
      <c r="DV117" s="45"/>
      <c r="DW117" s="45"/>
      <c r="DX117" s="45"/>
      <c r="DY117" s="47"/>
      <c r="DZ117" s="45"/>
      <c r="EA117" s="45"/>
    </row>
    <row r="118" spans="1:131" s="21" customFormat="1" ht="6.15" customHeight="1">
      <c r="A118" s="189"/>
      <c r="B118" s="129"/>
      <c r="C118" s="129"/>
      <c r="D118" s="129"/>
      <c r="E118" s="390"/>
      <c r="F118" s="390"/>
      <c r="G118" s="390"/>
      <c r="H118" s="491"/>
      <c r="I118" s="491"/>
      <c r="J118" s="491"/>
      <c r="K118" s="491"/>
      <c r="L118" s="491"/>
      <c r="M118" s="491"/>
      <c r="N118" s="491"/>
      <c r="O118" s="390"/>
      <c r="P118" s="390"/>
      <c r="Q118" s="390"/>
      <c r="R118" s="491"/>
      <c r="S118" s="491"/>
      <c r="T118" s="491"/>
      <c r="U118" s="491"/>
      <c r="V118" s="491"/>
      <c r="W118" s="491"/>
      <c r="X118" s="491"/>
      <c r="Y118" s="390"/>
      <c r="Z118" s="390"/>
      <c r="AA118" s="390"/>
      <c r="AB118" s="491"/>
      <c r="AC118" s="491"/>
      <c r="AD118" s="491"/>
      <c r="AE118" s="491"/>
      <c r="AF118" s="491"/>
      <c r="AG118" s="491"/>
      <c r="AH118" s="491"/>
      <c r="AI118" s="390"/>
      <c r="AJ118" s="390"/>
      <c r="AK118" s="390"/>
      <c r="AL118" s="48"/>
      <c r="AM118" s="48"/>
      <c r="AN118" s="539"/>
      <c r="AO118" s="539"/>
      <c r="AP118" s="539"/>
      <c r="AQ118" s="539"/>
      <c r="AR118" s="539"/>
      <c r="AS118" s="539"/>
      <c r="AT118" s="539"/>
      <c r="AU118" s="539"/>
      <c r="AV118" s="539"/>
      <c r="AW118" s="539"/>
      <c r="AX118" s="539"/>
      <c r="AY118" s="539"/>
      <c r="AZ118" s="491"/>
      <c r="BA118" s="491"/>
      <c r="BB118" s="491"/>
      <c r="BC118" s="491"/>
      <c r="BD118" s="491"/>
      <c r="BE118" s="491"/>
      <c r="BF118" s="491"/>
      <c r="BG118" s="491"/>
      <c r="BH118" s="491"/>
      <c r="BI118" s="491"/>
      <c r="BJ118" s="491"/>
      <c r="BK118" s="491"/>
      <c r="BL118" s="491"/>
      <c r="BM118" s="491"/>
      <c r="BN118" s="491"/>
      <c r="BO118" s="390"/>
      <c r="BP118" s="390"/>
      <c r="BQ118" s="390"/>
      <c r="CA118" s="390"/>
      <c r="CB118" s="390"/>
      <c r="CC118" s="390"/>
      <c r="CD118" s="390"/>
      <c r="CE118" s="390"/>
      <c r="CF118" s="491"/>
      <c r="CG118" s="491"/>
      <c r="CH118" s="491"/>
      <c r="CI118" s="491"/>
      <c r="CJ118" s="491"/>
      <c r="CK118" s="491"/>
      <c r="CL118" s="491"/>
      <c r="CM118" s="491"/>
      <c r="CN118" s="390"/>
      <c r="CO118" s="390"/>
      <c r="CP118" s="390"/>
      <c r="CQ118" s="491"/>
      <c r="CR118" s="491"/>
      <c r="CS118" s="491"/>
      <c r="CT118" s="491"/>
      <c r="CU118" s="491"/>
      <c r="CV118" s="491"/>
      <c r="CW118" s="491"/>
      <c r="CX118" s="390"/>
      <c r="CY118" s="390"/>
      <c r="CZ118" s="390"/>
      <c r="DA118" s="491"/>
      <c r="DB118" s="491"/>
      <c r="DC118" s="491"/>
      <c r="DD118" s="491"/>
      <c r="DE118" s="491"/>
      <c r="DF118" s="491"/>
      <c r="DG118" s="491"/>
      <c r="DH118" s="390"/>
      <c r="DI118" s="390"/>
      <c r="DJ118" s="390"/>
      <c r="DV118" s="45"/>
      <c r="DW118" s="45"/>
      <c r="DX118" s="45"/>
      <c r="DY118" s="47"/>
      <c r="DZ118" s="45"/>
      <c r="EA118" s="45"/>
    </row>
    <row r="119" spans="1:131" s="21" customFormat="1" ht="6.15" customHeight="1">
      <c r="A119" s="189"/>
      <c r="B119" s="129"/>
      <c r="C119" s="129"/>
      <c r="D119" s="129"/>
      <c r="E119" s="390"/>
      <c r="F119" s="390"/>
      <c r="G119" s="390"/>
      <c r="H119" s="491"/>
      <c r="I119" s="491"/>
      <c r="J119" s="491"/>
      <c r="K119" s="491"/>
      <c r="L119" s="491"/>
      <c r="M119" s="491"/>
      <c r="N119" s="491"/>
      <c r="O119" s="390"/>
      <c r="P119" s="390"/>
      <c r="Q119" s="390"/>
      <c r="R119" s="491"/>
      <c r="S119" s="491"/>
      <c r="T119" s="491"/>
      <c r="U119" s="491"/>
      <c r="V119" s="491"/>
      <c r="W119" s="491"/>
      <c r="X119" s="491"/>
      <c r="Y119" s="390"/>
      <c r="Z119" s="390"/>
      <c r="AA119" s="390"/>
      <c r="AB119" s="491"/>
      <c r="AC119" s="491"/>
      <c r="AD119" s="491"/>
      <c r="AE119" s="491"/>
      <c r="AF119" s="491"/>
      <c r="AG119" s="491"/>
      <c r="AH119" s="491"/>
      <c r="AI119" s="390"/>
      <c r="AJ119" s="390"/>
      <c r="AK119" s="390"/>
      <c r="AL119" s="48"/>
      <c r="AM119" s="48"/>
      <c r="AN119" s="539"/>
      <c r="AO119" s="539"/>
      <c r="AP119" s="539"/>
      <c r="AQ119" s="539"/>
      <c r="AR119" s="539"/>
      <c r="AS119" s="539"/>
      <c r="AT119" s="539"/>
      <c r="AU119" s="539"/>
      <c r="AV119" s="539"/>
      <c r="AW119" s="539"/>
      <c r="AX119" s="539"/>
      <c r="AY119" s="539"/>
      <c r="AZ119" s="491"/>
      <c r="BA119" s="491"/>
      <c r="BB119" s="491"/>
      <c r="BC119" s="491"/>
      <c r="BD119" s="491"/>
      <c r="BE119" s="491"/>
      <c r="BF119" s="491"/>
      <c r="BG119" s="491"/>
      <c r="BH119" s="491"/>
      <c r="BI119" s="491"/>
      <c r="BJ119" s="491"/>
      <c r="BK119" s="491"/>
      <c r="BL119" s="491"/>
      <c r="BM119" s="491"/>
      <c r="BN119" s="491"/>
      <c r="BO119" s="390"/>
      <c r="BP119" s="390"/>
      <c r="BQ119" s="390"/>
      <c r="CA119" s="390"/>
      <c r="CB119" s="390"/>
      <c r="CC119" s="390"/>
      <c r="CD119" s="390"/>
      <c r="CE119" s="390"/>
      <c r="CF119" s="491"/>
      <c r="CG119" s="491"/>
      <c r="CH119" s="491"/>
      <c r="CI119" s="491"/>
      <c r="CJ119" s="491"/>
      <c r="CK119" s="491"/>
      <c r="CL119" s="491"/>
      <c r="CM119" s="491"/>
      <c r="CN119" s="390"/>
      <c r="CO119" s="390"/>
      <c r="CP119" s="390"/>
      <c r="CQ119" s="491"/>
      <c r="CR119" s="491"/>
      <c r="CS119" s="491"/>
      <c r="CT119" s="491"/>
      <c r="CU119" s="491"/>
      <c r="CV119" s="491"/>
      <c r="CW119" s="491"/>
      <c r="CX119" s="390"/>
      <c r="CY119" s="390"/>
      <c r="CZ119" s="390"/>
      <c r="DA119" s="491"/>
      <c r="DB119" s="491"/>
      <c r="DC119" s="491"/>
      <c r="DD119" s="491"/>
      <c r="DE119" s="491"/>
      <c r="DF119" s="491"/>
      <c r="DG119" s="491"/>
      <c r="DH119" s="390"/>
      <c r="DI119" s="390"/>
      <c r="DJ119" s="390"/>
      <c r="DV119" s="45"/>
      <c r="DW119" s="45"/>
      <c r="DX119" s="45"/>
      <c r="DY119" s="47"/>
      <c r="DZ119" s="45"/>
      <c r="EA119" s="45"/>
    </row>
    <row r="120" spans="1:131" s="21" customFormat="1" ht="6.15" customHeight="1">
      <c r="A120" s="189"/>
      <c r="B120" s="129"/>
      <c r="C120" s="129"/>
      <c r="D120" s="129"/>
      <c r="E120" s="49"/>
      <c r="F120" s="49"/>
      <c r="G120" s="49"/>
      <c r="H120" s="49"/>
      <c r="I120" s="49"/>
      <c r="J120" s="49"/>
      <c r="K120" s="49"/>
      <c r="L120" s="49"/>
      <c r="M120" s="49"/>
      <c r="N120" s="49"/>
      <c r="O120" s="49"/>
      <c r="P120" s="49"/>
      <c r="Q120" s="49"/>
      <c r="R120" s="49"/>
      <c r="S120" s="129"/>
      <c r="AL120" s="48"/>
      <c r="AM120" s="48"/>
      <c r="AN120" s="539"/>
      <c r="AO120" s="539"/>
      <c r="AP120" s="539"/>
      <c r="AQ120" s="539"/>
      <c r="AR120" s="539"/>
      <c r="AS120" s="539"/>
      <c r="AT120" s="539"/>
      <c r="AU120" s="539"/>
      <c r="AV120" s="539"/>
      <c r="AW120" s="539"/>
      <c r="AX120" s="539"/>
      <c r="AY120" s="539"/>
      <c r="AZ120" s="491"/>
      <c r="BA120" s="491"/>
      <c r="BB120" s="491"/>
      <c r="BC120" s="491"/>
      <c r="BD120" s="491"/>
      <c r="BE120" s="491"/>
      <c r="BF120" s="491"/>
      <c r="BG120" s="491"/>
      <c r="BH120" s="491"/>
      <c r="BI120" s="491"/>
      <c r="BJ120" s="491"/>
      <c r="BK120" s="491"/>
      <c r="BL120" s="491"/>
      <c r="BM120" s="491"/>
      <c r="BN120" s="491"/>
      <c r="BO120" s="390"/>
      <c r="BP120" s="390"/>
      <c r="BQ120" s="390"/>
      <c r="CJ120" s="129"/>
      <c r="CK120" s="49"/>
      <c r="CL120" s="49"/>
      <c r="CM120" s="49"/>
      <c r="CN120" s="49"/>
      <c r="CO120" s="49"/>
      <c r="CP120" s="49"/>
      <c r="CQ120" s="49"/>
      <c r="CR120" s="49"/>
      <c r="CS120" s="49"/>
      <c r="CT120" s="49"/>
      <c r="CU120" s="49"/>
      <c r="CV120" s="129"/>
      <c r="DV120" s="45"/>
      <c r="DW120" s="45"/>
      <c r="DX120" s="45"/>
      <c r="DY120" s="47"/>
      <c r="DZ120" s="45"/>
      <c r="EA120" s="45"/>
    </row>
    <row r="121" spans="1:131" s="21" customFormat="1" ht="6.15" customHeight="1">
      <c r="A121" s="189"/>
      <c r="B121" s="129"/>
      <c r="C121" s="129"/>
      <c r="D121" s="129"/>
      <c r="E121" s="390" t="s">
        <v>155</v>
      </c>
      <c r="F121" s="390"/>
      <c r="G121" s="390"/>
      <c r="H121" s="491"/>
      <c r="I121" s="491"/>
      <c r="J121" s="491"/>
      <c r="K121" s="491"/>
      <c r="L121" s="491"/>
      <c r="M121" s="491"/>
      <c r="N121" s="491"/>
      <c r="O121" s="390" t="s">
        <v>147</v>
      </c>
      <c r="P121" s="390"/>
      <c r="Q121" s="390"/>
      <c r="R121" s="491"/>
      <c r="S121" s="491"/>
      <c r="T121" s="491"/>
      <c r="U121" s="491"/>
      <c r="V121" s="491"/>
      <c r="W121" s="491"/>
      <c r="X121" s="491"/>
      <c r="Y121" s="390" t="s">
        <v>148</v>
      </c>
      <c r="Z121" s="390"/>
      <c r="AA121" s="390"/>
      <c r="AB121" s="491"/>
      <c r="AC121" s="491"/>
      <c r="AD121" s="491"/>
      <c r="AE121" s="491"/>
      <c r="AF121" s="491"/>
      <c r="AG121" s="491"/>
      <c r="AH121" s="491"/>
      <c r="AI121" s="390" t="s">
        <v>153</v>
      </c>
      <c r="AJ121" s="390"/>
      <c r="AK121" s="390"/>
      <c r="AL121" s="48"/>
      <c r="AM121" s="48"/>
      <c r="AN121" s="539"/>
      <c r="AO121" s="539"/>
      <c r="AP121" s="539"/>
      <c r="AQ121" s="539"/>
      <c r="AR121" s="539"/>
      <c r="AS121" s="539"/>
      <c r="AT121" s="539"/>
      <c r="AU121" s="539"/>
      <c r="AV121" s="539"/>
      <c r="AW121" s="539"/>
      <c r="AX121" s="539"/>
      <c r="AY121" s="539"/>
      <c r="AZ121" s="491"/>
      <c r="BA121" s="491"/>
      <c r="BB121" s="491"/>
      <c r="BC121" s="491"/>
      <c r="BD121" s="491"/>
      <c r="BE121" s="491"/>
      <c r="BF121" s="491"/>
      <c r="BG121" s="491"/>
      <c r="BH121" s="491"/>
      <c r="BI121" s="491"/>
      <c r="BJ121" s="491"/>
      <c r="BK121" s="491"/>
      <c r="BL121" s="491"/>
      <c r="BM121" s="491"/>
      <c r="BN121" s="491"/>
      <c r="BO121" s="390"/>
      <c r="BP121" s="390"/>
      <c r="BQ121" s="390"/>
      <c r="CJ121" s="129"/>
      <c r="CK121" s="129"/>
      <c r="CL121" s="129"/>
      <c r="CM121" s="129"/>
      <c r="CN121" s="129"/>
      <c r="CO121" s="129"/>
      <c r="CP121" s="129"/>
      <c r="CQ121" s="129"/>
      <c r="CR121" s="129"/>
      <c r="CS121" s="129"/>
      <c r="CT121" s="129"/>
      <c r="CU121" s="129"/>
      <c r="CV121" s="129"/>
      <c r="DV121" s="45"/>
      <c r="DW121" s="45"/>
      <c r="DX121" s="45"/>
      <c r="DY121" s="47"/>
      <c r="DZ121" s="45"/>
      <c r="EA121" s="45"/>
    </row>
    <row r="122" spans="1:131" s="21" customFormat="1" ht="6.15" customHeight="1">
      <c r="A122" s="189"/>
      <c r="B122" s="129"/>
      <c r="C122" s="129"/>
      <c r="D122" s="129"/>
      <c r="E122" s="390"/>
      <c r="F122" s="390"/>
      <c r="G122" s="390"/>
      <c r="H122" s="491"/>
      <c r="I122" s="491"/>
      <c r="J122" s="491"/>
      <c r="K122" s="491"/>
      <c r="L122" s="491"/>
      <c r="M122" s="491"/>
      <c r="N122" s="491"/>
      <c r="O122" s="390"/>
      <c r="P122" s="390"/>
      <c r="Q122" s="390"/>
      <c r="R122" s="491"/>
      <c r="S122" s="491"/>
      <c r="T122" s="491"/>
      <c r="U122" s="491"/>
      <c r="V122" s="491"/>
      <c r="W122" s="491"/>
      <c r="X122" s="491"/>
      <c r="Y122" s="390"/>
      <c r="Z122" s="390"/>
      <c r="AA122" s="390"/>
      <c r="AB122" s="491"/>
      <c r="AC122" s="491"/>
      <c r="AD122" s="491"/>
      <c r="AE122" s="491"/>
      <c r="AF122" s="491"/>
      <c r="AG122" s="491"/>
      <c r="AH122" s="491"/>
      <c r="AI122" s="390"/>
      <c r="AJ122" s="390"/>
      <c r="AK122" s="390"/>
      <c r="AL122" s="48"/>
      <c r="AM122" s="48"/>
      <c r="AN122" s="539"/>
      <c r="AO122" s="539"/>
      <c r="AP122" s="539"/>
      <c r="AQ122" s="539"/>
      <c r="AR122" s="539"/>
      <c r="AS122" s="539"/>
      <c r="AT122" s="539"/>
      <c r="AU122" s="539"/>
      <c r="AV122" s="539"/>
      <c r="AW122" s="539"/>
      <c r="AX122" s="539"/>
      <c r="AY122" s="539"/>
      <c r="AZ122" s="491"/>
      <c r="BA122" s="491"/>
      <c r="BB122" s="491"/>
      <c r="BC122" s="491"/>
      <c r="BD122" s="491"/>
      <c r="BE122" s="491"/>
      <c r="BF122" s="491"/>
      <c r="BG122" s="491"/>
      <c r="BH122" s="491"/>
      <c r="BI122" s="491"/>
      <c r="BJ122" s="491"/>
      <c r="BK122" s="491"/>
      <c r="BL122" s="491"/>
      <c r="BM122" s="491"/>
      <c r="BN122" s="491"/>
      <c r="BO122" s="390"/>
      <c r="BP122" s="390"/>
      <c r="BQ122" s="390"/>
      <c r="BR122" s="129"/>
      <c r="BS122" s="129"/>
      <c r="BT122" s="129"/>
      <c r="BU122" s="129"/>
      <c r="BV122" s="129"/>
      <c r="BW122" s="129"/>
      <c r="BX122" s="129"/>
      <c r="BY122" s="129"/>
      <c r="BZ122" s="129"/>
      <c r="CA122" s="129"/>
      <c r="CB122" s="129"/>
      <c r="CC122" s="129"/>
      <c r="CD122" s="129"/>
      <c r="CE122" s="129"/>
      <c r="CF122" s="129"/>
      <c r="CG122" s="129"/>
      <c r="CH122" s="129"/>
      <c r="CI122" s="129"/>
      <c r="CJ122" s="129"/>
      <c r="CK122" s="129"/>
      <c r="CL122" s="129"/>
      <c r="CM122" s="129"/>
      <c r="CN122" s="129"/>
      <c r="CO122" s="129"/>
      <c r="CP122" s="129"/>
      <c r="CQ122" s="129"/>
      <c r="CR122" s="129"/>
      <c r="CS122" s="129"/>
      <c r="CT122" s="129"/>
      <c r="CU122" s="129"/>
      <c r="CV122" s="129"/>
      <c r="CW122" s="129"/>
      <c r="CX122" s="129"/>
      <c r="CY122" s="129"/>
      <c r="CZ122" s="129"/>
      <c r="DA122" s="129"/>
      <c r="DB122" s="129"/>
      <c r="DC122" s="129"/>
      <c r="DD122" s="129"/>
      <c r="DE122" s="129"/>
      <c r="DF122" s="129"/>
      <c r="DG122" s="129"/>
      <c r="DH122" s="129"/>
      <c r="DI122" s="129"/>
      <c r="DJ122" s="129"/>
      <c r="DK122" s="129"/>
      <c r="DL122" s="129"/>
      <c r="DM122" s="129"/>
      <c r="DN122" s="129"/>
      <c r="DO122" s="129"/>
      <c r="DP122" s="129"/>
      <c r="DQ122" s="129"/>
      <c r="DR122" s="129"/>
      <c r="DS122" s="129"/>
      <c r="DT122" s="129"/>
      <c r="DU122" s="129"/>
      <c r="DV122" s="45"/>
      <c r="DW122" s="45"/>
      <c r="DX122" s="45"/>
      <c r="DY122" s="47"/>
      <c r="DZ122" s="45"/>
      <c r="EA122" s="45"/>
    </row>
    <row r="123" spans="1:131" s="21" customFormat="1" ht="6.15" customHeight="1">
      <c r="A123" s="22"/>
      <c r="E123" s="390"/>
      <c r="F123" s="390"/>
      <c r="G123" s="390"/>
      <c r="H123" s="491"/>
      <c r="I123" s="491"/>
      <c r="J123" s="491"/>
      <c r="K123" s="491"/>
      <c r="L123" s="491"/>
      <c r="M123" s="491"/>
      <c r="N123" s="491"/>
      <c r="O123" s="390"/>
      <c r="P123" s="390"/>
      <c r="Q123" s="390"/>
      <c r="R123" s="491"/>
      <c r="S123" s="491"/>
      <c r="T123" s="491"/>
      <c r="U123" s="491"/>
      <c r="V123" s="491"/>
      <c r="W123" s="491"/>
      <c r="X123" s="491"/>
      <c r="Y123" s="390"/>
      <c r="Z123" s="390"/>
      <c r="AA123" s="390"/>
      <c r="AB123" s="491"/>
      <c r="AC123" s="491"/>
      <c r="AD123" s="491"/>
      <c r="AE123" s="491"/>
      <c r="AF123" s="491"/>
      <c r="AG123" s="491"/>
      <c r="AH123" s="491"/>
      <c r="AI123" s="390"/>
      <c r="AJ123" s="390"/>
      <c r="AK123" s="390"/>
      <c r="AL123" s="48"/>
      <c r="AM123" s="48"/>
      <c r="AN123" s="539"/>
      <c r="AO123" s="539"/>
      <c r="AP123" s="539"/>
      <c r="AQ123" s="539"/>
      <c r="AR123" s="539"/>
      <c r="AS123" s="539"/>
      <c r="AT123" s="539"/>
      <c r="AU123" s="539"/>
      <c r="AV123" s="539"/>
      <c r="AW123" s="539"/>
      <c r="AX123" s="539"/>
      <c r="AY123" s="539"/>
      <c r="AZ123" s="491"/>
      <c r="BA123" s="491"/>
      <c r="BB123" s="491"/>
      <c r="BC123" s="491"/>
      <c r="BD123" s="491"/>
      <c r="BE123" s="491"/>
      <c r="BF123" s="491"/>
      <c r="BG123" s="491"/>
      <c r="BH123" s="491"/>
      <c r="BI123" s="491"/>
      <c r="BJ123" s="491"/>
      <c r="BK123" s="491"/>
      <c r="BL123" s="491"/>
      <c r="BM123" s="491"/>
      <c r="BN123" s="491"/>
      <c r="BO123" s="390"/>
      <c r="BP123" s="390"/>
      <c r="BQ123" s="390"/>
      <c r="BR123" s="129"/>
      <c r="BS123" s="129"/>
      <c r="BT123" s="129"/>
      <c r="BU123" s="129"/>
      <c r="BV123" s="129"/>
      <c r="BW123" s="129"/>
      <c r="BX123" s="129"/>
      <c r="BY123" s="129"/>
      <c r="BZ123" s="129"/>
      <c r="CA123" s="129"/>
      <c r="CB123" s="129"/>
      <c r="CC123" s="129"/>
      <c r="CD123" s="129"/>
      <c r="CE123" s="129"/>
      <c r="CF123" s="129"/>
      <c r="CG123" s="129"/>
      <c r="CH123" s="129"/>
      <c r="CI123" s="129"/>
      <c r="CJ123" s="129"/>
      <c r="CK123" s="49"/>
      <c r="CL123" s="49"/>
      <c r="CM123" s="49"/>
      <c r="CN123" s="49"/>
      <c r="CO123" s="49"/>
      <c r="CP123" s="49"/>
      <c r="CQ123" s="49"/>
      <c r="CR123" s="49"/>
      <c r="CS123" s="49"/>
      <c r="CT123" s="49"/>
      <c r="CU123" s="49"/>
      <c r="CV123" s="129"/>
      <c r="CW123" s="129"/>
      <c r="CX123" s="129"/>
      <c r="CY123" s="129"/>
      <c r="CZ123" s="129"/>
      <c r="DA123" s="129"/>
      <c r="DB123" s="129"/>
      <c r="DC123" s="129"/>
      <c r="DD123" s="129"/>
      <c r="DE123" s="129"/>
      <c r="DF123" s="129"/>
      <c r="DG123" s="129"/>
      <c r="DH123" s="129"/>
      <c r="DI123" s="129"/>
      <c r="DJ123" s="129"/>
      <c r="DK123" s="129"/>
      <c r="DL123" s="129"/>
      <c r="DM123" s="129"/>
      <c r="DN123" s="129"/>
      <c r="DO123" s="129"/>
      <c r="DP123" s="129"/>
      <c r="DQ123" s="129"/>
      <c r="DR123" s="129"/>
      <c r="DS123" s="129"/>
      <c r="DT123" s="129"/>
      <c r="DU123" s="129"/>
      <c r="DV123" s="45"/>
      <c r="DW123" s="45"/>
      <c r="DX123" s="45"/>
      <c r="DY123" s="47"/>
      <c r="DZ123" s="45"/>
      <c r="EA123" s="45"/>
    </row>
    <row r="124" spans="1:131" s="21" customFormat="1" ht="6.15" customHeight="1">
      <c r="A124" s="31"/>
      <c r="B124" s="49"/>
      <c r="C124" s="49"/>
      <c r="D124" s="49"/>
      <c r="E124" s="49"/>
      <c r="F124" s="49"/>
      <c r="G124" s="49"/>
      <c r="H124" s="49"/>
      <c r="I124" s="49"/>
      <c r="J124" s="49"/>
      <c r="K124" s="49"/>
      <c r="L124" s="49"/>
      <c r="M124" s="49"/>
      <c r="N124" s="49"/>
      <c r="O124" s="49"/>
      <c r="P124" s="49"/>
      <c r="Q124" s="49"/>
      <c r="R124" s="49"/>
      <c r="S124" s="4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49"/>
      <c r="AX124" s="49"/>
      <c r="AY124" s="49"/>
      <c r="AZ124" s="49"/>
      <c r="BA124" s="49"/>
      <c r="BB124" s="49"/>
      <c r="BC124" s="49"/>
      <c r="BD124" s="49"/>
      <c r="BE124" s="49"/>
      <c r="BF124" s="49"/>
      <c r="BG124" s="49"/>
      <c r="BH124" s="129"/>
      <c r="BI124" s="129"/>
      <c r="BJ124" s="129"/>
      <c r="BK124" s="129"/>
      <c r="BL124" s="129"/>
      <c r="BM124" s="129"/>
      <c r="BN124" s="129"/>
      <c r="BO124" s="129"/>
      <c r="BP124" s="129"/>
      <c r="BQ124" s="129"/>
      <c r="BR124" s="129"/>
      <c r="BS124" s="129"/>
      <c r="BT124" s="129"/>
      <c r="BU124" s="129"/>
      <c r="BV124" s="129"/>
      <c r="BW124" s="129"/>
      <c r="BX124" s="129"/>
      <c r="BY124" s="129"/>
      <c r="BZ124" s="129"/>
      <c r="CA124" s="129"/>
      <c r="CB124" s="129"/>
      <c r="CC124" s="129"/>
      <c r="CD124" s="129"/>
      <c r="CE124" s="129"/>
      <c r="CF124" s="129"/>
      <c r="CG124" s="129"/>
      <c r="CH124" s="129"/>
      <c r="CI124" s="129"/>
      <c r="CJ124" s="129"/>
      <c r="CK124" s="49"/>
      <c r="CL124" s="49"/>
      <c r="CM124" s="390" t="s">
        <v>156</v>
      </c>
      <c r="CN124" s="390"/>
      <c r="CO124" s="390"/>
      <c r="CP124" s="390"/>
      <c r="CQ124" s="390"/>
      <c r="CR124" s="390"/>
      <c r="CS124" s="541" t="str">
        <f>IF(入力表!C33="","",入力表!C33)</f>
        <v/>
      </c>
      <c r="CT124" s="542"/>
      <c r="CU124" s="542"/>
      <c r="CV124" s="542"/>
      <c r="CW124" s="542"/>
      <c r="CX124" s="542"/>
      <c r="CY124" s="542"/>
      <c r="CZ124" s="542"/>
      <c r="DA124" s="542"/>
      <c r="DB124" s="542"/>
      <c r="DC124" s="542"/>
      <c r="DD124" s="542"/>
      <c r="DE124" s="542"/>
      <c r="DF124" s="542"/>
      <c r="DG124" s="542"/>
      <c r="DH124" s="542"/>
      <c r="DI124" s="542"/>
      <c r="DJ124" s="542"/>
      <c r="DK124" s="542"/>
      <c r="DL124" s="542"/>
      <c r="DM124" s="542"/>
      <c r="DN124" s="542"/>
      <c r="DO124" s="542"/>
      <c r="DP124" s="542"/>
      <c r="DQ124" s="542"/>
      <c r="DR124" s="542"/>
      <c r="DS124" s="129"/>
      <c r="DT124" s="129"/>
      <c r="DU124" s="129"/>
      <c r="DV124" s="45"/>
      <c r="DW124" s="45"/>
      <c r="DX124" s="45"/>
      <c r="DY124" s="47"/>
      <c r="DZ124" s="45"/>
      <c r="EA124" s="45"/>
    </row>
    <row r="125" spans="1:131" s="21" customFormat="1" ht="6.15" customHeight="1">
      <c r="A125" s="31"/>
      <c r="B125" s="49"/>
      <c r="C125" s="49"/>
      <c r="D125" s="49"/>
      <c r="E125" s="390" t="s">
        <v>155</v>
      </c>
      <c r="F125" s="390"/>
      <c r="G125" s="390"/>
      <c r="H125" s="491"/>
      <c r="I125" s="491"/>
      <c r="J125" s="491"/>
      <c r="K125" s="491"/>
      <c r="L125" s="491"/>
      <c r="M125" s="491"/>
      <c r="N125" s="491"/>
      <c r="O125" s="390" t="s">
        <v>147</v>
      </c>
      <c r="P125" s="390"/>
      <c r="Q125" s="390"/>
      <c r="R125" s="491"/>
      <c r="S125" s="491"/>
      <c r="T125" s="491"/>
      <c r="U125" s="491"/>
      <c r="V125" s="491"/>
      <c r="W125" s="491"/>
      <c r="X125" s="491"/>
      <c r="Y125" s="390" t="s">
        <v>148</v>
      </c>
      <c r="Z125" s="390"/>
      <c r="AA125" s="390"/>
      <c r="AB125" s="491"/>
      <c r="AC125" s="491"/>
      <c r="AD125" s="491"/>
      <c r="AE125" s="491"/>
      <c r="AF125" s="491"/>
      <c r="AG125" s="491"/>
      <c r="AH125" s="491"/>
      <c r="AI125" s="390" t="s">
        <v>153</v>
      </c>
      <c r="AJ125" s="390"/>
      <c r="AK125" s="390"/>
      <c r="AL125" s="129"/>
      <c r="AM125" s="129"/>
      <c r="AN125" s="539" t="s">
        <v>154</v>
      </c>
      <c r="AO125" s="539"/>
      <c r="AP125" s="539"/>
      <c r="AQ125" s="539"/>
      <c r="AR125" s="539"/>
      <c r="AS125" s="539"/>
      <c r="AT125" s="539"/>
      <c r="AU125" s="539"/>
      <c r="AV125" s="539"/>
      <c r="AW125" s="539"/>
      <c r="AX125" s="539"/>
      <c r="AY125" s="539"/>
      <c r="AZ125" s="491"/>
      <c r="BA125" s="491"/>
      <c r="BB125" s="491"/>
      <c r="BC125" s="491"/>
      <c r="BD125" s="491"/>
      <c r="BE125" s="491"/>
      <c r="BF125" s="491"/>
      <c r="BG125" s="491"/>
      <c r="BH125" s="491"/>
      <c r="BI125" s="491"/>
      <c r="BJ125" s="491"/>
      <c r="BK125" s="491"/>
      <c r="BL125" s="491"/>
      <c r="BM125" s="491"/>
      <c r="BN125" s="491"/>
      <c r="BO125" s="390" t="s">
        <v>91</v>
      </c>
      <c r="BP125" s="390"/>
      <c r="BQ125" s="390"/>
      <c r="BR125" s="129"/>
      <c r="BS125" s="129"/>
      <c r="BT125" s="129"/>
      <c r="BU125" s="390" t="s">
        <v>157</v>
      </c>
      <c r="BV125" s="390"/>
      <c r="BW125" s="390"/>
      <c r="BX125" s="390"/>
      <c r="BY125" s="390"/>
      <c r="BZ125" s="390"/>
      <c r="CA125" s="390"/>
      <c r="CB125" s="390"/>
      <c r="CC125" s="390"/>
      <c r="CD125" s="390"/>
      <c r="CE125" s="390"/>
      <c r="CF125" s="390"/>
      <c r="CG125" s="390"/>
      <c r="CH125" s="390"/>
      <c r="CI125" s="390"/>
      <c r="CJ125" s="390"/>
      <c r="CK125" s="390"/>
      <c r="CL125" s="129"/>
      <c r="CM125" s="390"/>
      <c r="CN125" s="390"/>
      <c r="CO125" s="390"/>
      <c r="CP125" s="390"/>
      <c r="CQ125" s="390"/>
      <c r="CR125" s="390"/>
      <c r="CS125" s="542"/>
      <c r="CT125" s="542"/>
      <c r="CU125" s="542"/>
      <c r="CV125" s="542"/>
      <c r="CW125" s="542"/>
      <c r="CX125" s="542"/>
      <c r="CY125" s="542"/>
      <c r="CZ125" s="542"/>
      <c r="DA125" s="542"/>
      <c r="DB125" s="542"/>
      <c r="DC125" s="542"/>
      <c r="DD125" s="542"/>
      <c r="DE125" s="542"/>
      <c r="DF125" s="542"/>
      <c r="DG125" s="542"/>
      <c r="DH125" s="542"/>
      <c r="DI125" s="542"/>
      <c r="DJ125" s="542"/>
      <c r="DK125" s="542"/>
      <c r="DL125" s="542"/>
      <c r="DM125" s="542"/>
      <c r="DN125" s="542"/>
      <c r="DO125" s="542"/>
      <c r="DP125" s="542"/>
      <c r="DQ125" s="542"/>
      <c r="DR125" s="542"/>
      <c r="DS125" s="129"/>
      <c r="DT125" s="129"/>
      <c r="DU125" s="129"/>
      <c r="DV125" s="45"/>
      <c r="DW125" s="45"/>
      <c r="DX125" s="45"/>
      <c r="DY125" s="47"/>
      <c r="DZ125" s="45"/>
      <c r="EA125" s="45"/>
    </row>
    <row r="126" spans="1:131" s="21" customFormat="1" ht="6.15" customHeight="1">
      <c r="A126" s="31"/>
      <c r="B126" s="49"/>
      <c r="C126" s="49"/>
      <c r="D126" s="49"/>
      <c r="E126" s="390"/>
      <c r="F126" s="390"/>
      <c r="G126" s="390"/>
      <c r="H126" s="491"/>
      <c r="I126" s="491"/>
      <c r="J126" s="491"/>
      <c r="K126" s="491"/>
      <c r="L126" s="491"/>
      <c r="M126" s="491"/>
      <c r="N126" s="491"/>
      <c r="O126" s="390"/>
      <c r="P126" s="390"/>
      <c r="Q126" s="390"/>
      <c r="R126" s="491"/>
      <c r="S126" s="491"/>
      <c r="T126" s="491"/>
      <c r="U126" s="491"/>
      <c r="V126" s="491"/>
      <c r="W126" s="491"/>
      <c r="X126" s="491"/>
      <c r="Y126" s="390"/>
      <c r="Z126" s="390"/>
      <c r="AA126" s="390"/>
      <c r="AB126" s="491"/>
      <c r="AC126" s="491"/>
      <c r="AD126" s="491"/>
      <c r="AE126" s="491"/>
      <c r="AF126" s="491"/>
      <c r="AG126" s="491"/>
      <c r="AH126" s="491"/>
      <c r="AI126" s="390"/>
      <c r="AJ126" s="390"/>
      <c r="AK126" s="390"/>
      <c r="AL126" s="129"/>
      <c r="AM126" s="129"/>
      <c r="AN126" s="539"/>
      <c r="AO126" s="539"/>
      <c r="AP126" s="539"/>
      <c r="AQ126" s="539"/>
      <c r="AR126" s="539"/>
      <c r="AS126" s="539"/>
      <c r="AT126" s="539"/>
      <c r="AU126" s="539"/>
      <c r="AV126" s="539"/>
      <c r="AW126" s="539"/>
      <c r="AX126" s="539"/>
      <c r="AY126" s="539"/>
      <c r="AZ126" s="491"/>
      <c r="BA126" s="491"/>
      <c r="BB126" s="491"/>
      <c r="BC126" s="491"/>
      <c r="BD126" s="491"/>
      <c r="BE126" s="491"/>
      <c r="BF126" s="491"/>
      <c r="BG126" s="491"/>
      <c r="BH126" s="491"/>
      <c r="BI126" s="491"/>
      <c r="BJ126" s="491"/>
      <c r="BK126" s="491"/>
      <c r="BL126" s="491"/>
      <c r="BM126" s="491"/>
      <c r="BN126" s="491"/>
      <c r="BO126" s="390"/>
      <c r="BP126" s="390"/>
      <c r="BQ126" s="390"/>
      <c r="BR126" s="129"/>
      <c r="BS126" s="129"/>
      <c r="BT126" s="129"/>
      <c r="BU126" s="390"/>
      <c r="BV126" s="390"/>
      <c r="BW126" s="390"/>
      <c r="BX126" s="390"/>
      <c r="BY126" s="390"/>
      <c r="BZ126" s="390"/>
      <c r="CA126" s="390"/>
      <c r="CB126" s="390"/>
      <c r="CC126" s="390"/>
      <c r="CD126" s="390"/>
      <c r="CE126" s="390"/>
      <c r="CF126" s="390"/>
      <c r="CG126" s="390"/>
      <c r="CH126" s="390"/>
      <c r="CI126" s="390"/>
      <c r="CJ126" s="390"/>
      <c r="CK126" s="390"/>
      <c r="CL126" s="49"/>
      <c r="CM126" s="390"/>
      <c r="CN126" s="390"/>
      <c r="CO126" s="390"/>
      <c r="CP126" s="390"/>
      <c r="CQ126" s="390"/>
      <c r="CR126" s="390"/>
      <c r="CS126" s="542"/>
      <c r="CT126" s="542"/>
      <c r="CU126" s="542"/>
      <c r="CV126" s="542"/>
      <c r="CW126" s="542"/>
      <c r="CX126" s="542"/>
      <c r="CY126" s="542"/>
      <c r="CZ126" s="542"/>
      <c r="DA126" s="542"/>
      <c r="DB126" s="542"/>
      <c r="DC126" s="542"/>
      <c r="DD126" s="542"/>
      <c r="DE126" s="542"/>
      <c r="DF126" s="542"/>
      <c r="DG126" s="542"/>
      <c r="DH126" s="542"/>
      <c r="DI126" s="542"/>
      <c r="DJ126" s="542"/>
      <c r="DK126" s="542"/>
      <c r="DL126" s="542"/>
      <c r="DM126" s="542"/>
      <c r="DN126" s="542"/>
      <c r="DO126" s="542"/>
      <c r="DP126" s="542"/>
      <c r="DQ126" s="542"/>
      <c r="DR126" s="542"/>
      <c r="DS126" s="129"/>
      <c r="DT126" s="129"/>
      <c r="DU126" s="129"/>
      <c r="DV126" s="45"/>
      <c r="DW126" s="45"/>
      <c r="DX126" s="45"/>
      <c r="DY126" s="47"/>
      <c r="DZ126" s="45"/>
      <c r="EA126" s="45"/>
    </row>
    <row r="127" spans="1:131" s="21" customFormat="1" ht="6.15" customHeight="1">
      <c r="A127" s="31"/>
      <c r="B127" s="49"/>
      <c r="C127" s="49"/>
      <c r="D127" s="49"/>
      <c r="E127" s="390"/>
      <c r="F127" s="390"/>
      <c r="G127" s="390"/>
      <c r="H127" s="491"/>
      <c r="I127" s="491"/>
      <c r="J127" s="491"/>
      <c r="K127" s="491"/>
      <c r="L127" s="491"/>
      <c r="M127" s="491"/>
      <c r="N127" s="491"/>
      <c r="O127" s="390"/>
      <c r="P127" s="390"/>
      <c r="Q127" s="390"/>
      <c r="R127" s="491"/>
      <c r="S127" s="491"/>
      <c r="T127" s="491"/>
      <c r="U127" s="491"/>
      <c r="V127" s="491"/>
      <c r="W127" s="491"/>
      <c r="X127" s="491"/>
      <c r="Y127" s="390"/>
      <c r="Z127" s="390"/>
      <c r="AA127" s="390"/>
      <c r="AB127" s="491"/>
      <c r="AC127" s="491"/>
      <c r="AD127" s="491"/>
      <c r="AE127" s="491"/>
      <c r="AF127" s="491"/>
      <c r="AG127" s="491"/>
      <c r="AH127" s="491"/>
      <c r="AI127" s="390"/>
      <c r="AJ127" s="390"/>
      <c r="AK127" s="390"/>
      <c r="AL127" s="129"/>
      <c r="AM127" s="129"/>
      <c r="AN127" s="539"/>
      <c r="AO127" s="539"/>
      <c r="AP127" s="539"/>
      <c r="AQ127" s="539"/>
      <c r="AR127" s="539"/>
      <c r="AS127" s="539"/>
      <c r="AT127" s="539"/>
      <c r="AU127" s="539"/>
      <c r="AV127" s="539"/>
      <c r="AW127" s="539"/>
      <c r="AX127" s="539"/>
      <c r="AY127" s="539"/>
      <c r="AZ127" s="491"/>
      <c r="BA127" s="491"/>
      <c r="BB127" s="491"/>
      <c r="BC127" s="491"/>
      <c r="BD127" s="491"/>
      <c r="BE127" s="491"/>
      <c r="BF127" s="491"/>
      <c r="BG127" s="491"/>
      <c r="BH127" s="491"/>
      <c r="BI127" s="491"/>
      <c r="BJ127" s="491"/>
      <c r="BK127" s="491"/>
      <c r="BL127" s="491"/>
      <c r="BM127" s="491"/>
      <c r="BN127" s="491"/>
      <c r="BO127" s="390"/>
      <c r="BP127" s="390"/>
      <c r="BQ127" s="390"/>
      <c r="BR127" s="129"/>
      <c r="BS127" s="129"/>
      <c r="BT127" s="129"/>
      <c r="BU127" s="390"/>
      <c r="BV127" s="390"/>
      <c r="BW127" s="390"/>
      <c r="BX127" s="390"/>
      <c r="BY127" s="390"/>
      <c r="BZ127" s="390"/>
      <c r="CA127" s="390"/>
      <c r="CB127" s="390"/>
      <c r="CC127" s="390"/>
      <c r="CD127" s="390"/>
      <c r="CE127" s="390"/>
      <c r="CF127" s="390"/>
      <c r="CG127" s="390"/>
      <c r="CH127" s="390"/>
      <c r="CI127" s="390"/>
      <c r="CJ127" s="390"/>
      <c r="CK127" s="390"/>
      <c r="CL127" s="49"/>
      <c r="CM127" s="390"/>
      <c r="CN127" s="390"/>
      <c r="CO127" s="390"/>
      <c r="CP127" s="390"/>
      <c r="CQ127" s="390"/>
      <c r="CR127" s="390"/>
      <c r="CS127" s="542"/>
      <c r="CT127" s="542"/>
      <c r="CU127" s="542"/>
      <c r="CV127" s="542"/>
      <c r="CW127" s="542"/>
      <c r="CX127" s="542"/>
      <c r="CY127" s="542"/>
      <c r="CZ127" s="542"/>
      <c r="DA127" s="542"/>
      <c r="DB127" s="542"/>
      <c r="DC127" s="542"/>
      <c r="DD127" s="542"/>
      <c r="DE127" s="542"/>
      <c r="DF127" s="542"/>
      <c r="DG127" s="542"/>
      <c r="DH127" s="542"/>
      <c r="DI127" s="542"/>
      <c r="DJ127" s="542"/>
      <c r="DK127" s="542"/>
      <c r="DL127" s="542"/>
      <c r="DM127" s="542"/>
      <c r="DN127" s="542"/>
      <c r="DO127" s="542"/>
      <c r="DP127" s="542"/>
      <c r="DQ127" s="542"/>
      <c r="DR127" s="542"/>
      <c r="DS127" s="129"/>
      <c r="DT127" s="129"/>
      <c r="DU127" s="129"/>
      <c r="DV127" s="45"/>
      <c r="DW127" s="45"/>
      <c r="DX127" s="45"/>
      <c r="DY127" s="47"/>
      <c r="DZ127" s="45"/>
      <c r="EA127" s="45"/>
    </row>
    <row r="128" spans="1:131" s="21" customFormat="1" ht="6.15" customHeight="1">
      <c r="A128" s="18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539"/>
      <c r="AO128" s="539"/>
      <c r="AP128" s="539"/>
      <c r="AQ128" s="539"/>
      <c r="AR128" s="539"/>
      <c r="AS128" s="539"/>
      <c r="AT128" s="539"/>
      <c r="AU128" s="539"/>
      <c r="AV128" s="539"/>
      <c r="AW128" s="539"/>
      <c r="AX128" s="539"/>
      <c r="AY128" s="539"/>
      <c r="AZ128" s="491"/>
      <c r="BA128" s="491"/>
      <c r="BB128" s="491"/>
      <c r="BC128" s="491"/>
      <c r="BD128" s="491"/>
      <c r="BE128" s="491"/>
      <c r="BF128" s="491"/>
      <c r="BG128" s="491"/>
      <c r="BH128" s="491"/>
      <c r="BI128" s="491"/>
      <c r="BJ128" s="491"/>
      <c r="BK128" s="491"/>
      <c r="BL128" s="491"/>
      <c r="BM128" s="491"/>
      <c r="BN128" s="491"/>
      <c r="BO128" s="390"/>
      <c r="BP128" s="390"/>
      <c r="BQ128" s="390"/>
      <c r="BR128" s="129"/>
      <c r="BS128" s="129"/>
      <c r="BT128" s="129"/>
      <c r="BU128" s="390"/>
      <c r="BV128" s="390"/>
      <c r="BW128" s="390"/>
      <c r="BX128" s="390"/>
      <c r="BY128" s="390"/>
      <c r="BZ128" s="390"/>
      <c r="CA128" s="390"/>
      <c r="CB128" s="390"/>
      <c r="CC128" s="390"/>
      <c r="CD128" s="390"/>
      <c r="CE128" s="390"/>
      <c r="CF128" s="390"/>
      <c r="CG128" s="390"/>
      <c r="CH128" s="390"/>
      <c r="CI128" s="390"/>
      <c r="CJ128" s="390"/>
      <c r="CK128" s="390"/>
      <c r="CL128" s="129"/>
      <c r="CM128" s="129"/>
      <c r="CN128" s="129"/>
      <c r="CO128" s="129"/>
      <c r="CP128" s="129"/>
      <c r="CQ128" s="129"/>
      <c r="CR128" s="129"/>
      <c r="CS128" s="129"/>
      <c r="CT128" s="129"/>
      <c r="CU128" s="129"/>
      <c r="CV128" s="129"/>
      <c r="CW128" s="129"/>
      <c r="CX128" s="129"/>
      <c r="CY128" s="129"/>
      <c r="CZ128" s="129"/>
      <c r="DA128" s="129"/>
      <c r="DB128" s="129"/>
      <c r="DC128" s="129"/>
      <c r="DD128" s="129"/>
      <c r="DE128" s="129"/>
      <c r="DF128" s="129"/>
      <c r="DG128" s="129"/>
      <c r="DH128" s="129"/>
      <c r="DI128" s="129"/>
      <c r="DJ128" s="129"/>
      <c r="DK128" s="129"/>
      <c r="DL128" s="129"/>
      <c r="DM128" s="129"/>
      <c r="DN128" s="129"/>
      <c r="DO128" s="129"/>
      <c r="DP128" s="129"/>
      <c r="DQ128" s="129"/>
      <c r="DR128" s="129"/>
      <c r="DS128" s="129"/>
      <c r="DT128" s="129"/>
      <c r="DU128" s="129"/>
      <c r="DV128" s="45"/>
      <c r="DW128" s="45"/>
      <c r="DX128" s="45"/>
      <c r="DY128" s="47"/>
      <c r="DZ128" s="45"/>
      <c r="EA128" s="45"/>
    </row>
    <row r="129" spans="1:131" s="21" customFormat="1" ht="6.15" customHeight="1">
      <c r="A129" s="22"/>
      <c r="E129" s="390" t="s">
        <v>155</v>
      </c>
      <c r="F129" s="390"/>
      <c r="G129" s="390"/>
      <c r="H129" s="491"/>
      <c r="I129" s="491"/>
      <c r="J129" s="491"/>
      <c r="K129" s="491"/>
      <c r="L129" s="491"/>
      <c r="M129" s="491"/>
      <c r="N129" s="491"/>
      <c r="O129" s="390" t="s">
        <v>147</v>
      </c>
      <c r="P129" s="390"/>
      <c r="Q129" s="390"/>
      <c r="R129" s="491"/>
      <c r="S129" s="491"/>
      <c r="T129" s="491"/>
      <c r="U129" s="491"/>
      <c r="V129" s="491"/>
      <c r="W129" s="491"/>
      <c r="X129" s="491"/>
      <c r="Y129" s="390" t="s">
        <v>148</v>
      </c>
      <c r="Z129" s="390"/>
      <c r="AA129" s="390"/>
      <c r="AB129" s="491"/>
      <c r="AC129" s="491"/>
      <c r="AD129" s="491"/>
      <c r="AE129" s="491"/>
      <c r="AF129" s="491"/>
      <c r="AG129" s="491"/>
      <c r="AH129" s="491"/>
      <c r="AI129" s="390" t="s">
        <v>153</v>
      </c>
      <c r="AJ129" s="390"/>
      <c r="AK129" s="390"/>
      <c r="AL129" s="129"/>
      <c r="AM129" s="129"/>
      <c r="AN129" s="539"/>
      <c r="AO129" s="539"/>
      <c r="AP129" s="539"/>
      <c r="AQ129" s="539"/>
      <c r="AR129" s="539"/>
      <c r="AS129" s="539"/>
      <c r="AT129" s="539"/>
      <c r="AU129" s="539"/>
      <c r="AV129" s="539"/>
      <c r="AW129" s="539"/>
      <c r="AX129" s="539"/>
      <c r="AY129" s="539"/>
      <c r="AZ129" s="491"/>
      <c r="BA129" s="491"/>
      <c r="BB129" s="491"/>
      <c r="BC129" s="491"/>
      <c r="BD129" s="491"/>
      <c r="BE129" s="491"/>
      <c r="BF129" s="491"/>
      <c r="BG129" s="491"/>
      <c r="BH129" s="491"/>
      <c r="BI129" s="491"/>
      <c r="BJ129" s="491"/>
      <c r="BK129" s="491"/>
      <c r="BL129" s="491"/>
      <c r="BM129" s="491"/>
      <c r="BN129" s="491"/>
      <c r="BO129" s="390"/>
      <c r="BP129" s="390"/>
      <c r="BQ129" s="390"/>
      <c r="BR129" s="129"/>
      <c r="BS129" s="129"/>
      <c r="BT129" s="129"/>
      <c r="BU129" s="390"/>
      <c r="BV129" s="390"/>
      <c r="BW129" s="390"/>
      <c r="BX129" s="390"/>
      <c r="BY129" s="390"/>
      <c r="BZ129" s="390"/>
      <c r="CA129" s="390"/>
      <c r="CB129" s="390"/>
      <c r="CC129" s="390"/>
      <c r="CD129" s="390"/>
      <c r="CE129" s="390"/>
      <c r="CF129" s="390"/>
      <c r="CG129" s="390"/>
      <c r="CH129" s="390"/>
      <c r="CI129" s="390"/>
      <c r="CJ129" s="390"/>
      <c r="CK129" s="390"/>
      <c r="CM129" s="390" t="s">
        <v>121</v>
      </c>
      <c r="CN129" s="390"/>
      <c r="CO129" s="390"/>
      <c r="CP129" s="390"/>
      <c r="CQ129" s="390"/>
      <c r="CR129" s="390"/>
      <c r="CS129" s="542" t="str">
        <f>IF(入力表!C34="","",入力表!C34)</f>
        <v/>
      </c>
      <c r="CT129" s="542"/>
      <c r="CU129" s="542"/>
      <c r="CV129" s="542"/>
      <c r="CW129" s="542"/>
      <c r="CX129" s="542"/>
      <c r="CY129" s="542"/>
      <c r="CZ129" s="542"/>
      <c r="DA129" s="542"/>
      <c r="DB129" s="542"/>
      <c r="DC129" s="542"/>
      <c r="DD129" s="542"/>
      <c r="DE129" s="542"/>
      <c r="DF129" s="542"/>
      <c r="DG129" s="542"/>
      <c r="DH129" s="542"/>
      <c r="DI129" s="542"/>
      <c r="DJ129" s="542"/>
      <c r="DK129" s="542"/>
      <c r="DL129" s="542"/>
      <c r="DM129" s="542"/>
      <c r="DN129" s="542"/>
      <c r="DO129" s="542"/>
      <c r="DP129" s="542"/>
      <c r="DQ129" s="542"/>
      <c r="DR129" s="542"/>
      <c r="DS129" s="290"/>
      <c r="DT129" s="390"/>
      <c r="DU129" s="390"/>
      <c r="DV129" s="390"/>
      <c r="DW129" s="45"/>
      <c r="DX129" s="45"/>
      <c r="DY129" s="47"/>
      <c r="DZ129" s="45"/>
      <c r="EA129" s="45"/>
    </row>
    <row r="130" spans="1:131" s="21" customFormat="1" ht="6.15" customHeight="1">
      <c r="A130" s="22"/>
      <c r="E130" s="390"/>
      <c r="F130" s="390"/>
      <c r="G130" s="390"/>
      <c r="H130" s="491"/>
      <c r="I130" s="491"/>
      <c r="J130" s="491"/>
      <c r="K130" s="491"/>
      <c r="L130" s="491"/>
      <c r="M130" s="491"/>
      <c r="N130" s="491"/>
      <c r="O130" s="390"/>
      <c r="P130" s="390"/>
      <c r="Q130" s="390"/>
      <c r="R130" s="491"/>
      <c r="S130" s="491"/>
      <c r="T130" s="491"/>
      <c r="U130" s="491"/>
      <c r="V130" s="491"/>
      <c r="W130" s="491"/>
      <c r="X130" s="491"/>
      <c r="Y130" s="390"/>
      <c r="Z130" s="390"/>
      <c r="AA130" s="390"/>
      <c r="AB130" s="491"/>
      <c r="AC130" s="491"/>
      <c r="AD130" s="491"/>
      <c r="AE130" s="491"/>
      <c r="AF130" s="491"/>
      <c r="AG130" s="491"/>
      <c r="AH130" s="491"/>
      <c r="AI130" s="390"/>
      <c r="AJ130" s="390"/>
      <c r="AK130" s="390"/>
      <c r="AL130" s="129"/>
      <c r="AM130" s="129"/>
      <c r="AN130" s="539"/>
      <c r="AO130" s="539"/>
      <c r="AP130" s="539"/>
      <c r="AQ130" s="539"/>
      <c r="AR130" s="539"/>
      <c r="AS130" s="539"/>
      <c r="AT130" s="539"/>
      <c r="AU130" s="539"/>
      <c r="AV130" s="539"/>
      <c r="AW130" s="539"/>
      <c r="AX130" s="539"/>
      <c r="AY130" s="539"/>
      <c r="AZ130" s="491"/>
      <c r="BA130" s="491"/>
      <c r="BB130" s="491"/>
      <c r="BC130" s="491"/>
      <c r="BD130" s="491"/>
      <c r="BE130" s="491"/>
      <c r="BF130" s="491"/>
      <c r="BG130" s="491"/>
      <c r="BH130" s="491"/>
      <c r="BI130" s="491"/>
      <c r="BJ130" s="491"/>
      <c r="BK130" s="491"/>
      <c r="BL130" s="491"/>
      <c r="BM130" s="491"/>
      <c r="BN130" s="491"/>
      <c r="BO130" s="390"/>
      <c r="BP130" s="390"/>
      <c r="BQ130" s="390"/>
      <c r="BR130" s="49"/>
      <c r="BS130" s="49"/>
      <c r="BT130" s="49"/>
      <c r="BU130" s="390"/>
      <c r="BV130" s="390"/>
      <c r="BW130" s="390"/>
      <c r="BX130" s="390"/>
      <c r="BY130" s="390"/>
      <c r="BZ130" s="390"/>
      <c r="CA130" s="390"/>
      <c r="CB130" s="390"/>
      <c r="CC130" s="390"/>
      <c r="CD130" s="390"/>
      <c r="CE130" s="390"/>
      <c r="CF130" s="390"/>
      <c r="CG130" s="390"/>
      <c r="CH130" s="390"/>
      <c r="CI130" s="390"/>
      <c r="CJ130" s="390"/>
      <c r="CK130" s="390"/>
      <c r="CM130" s="390"/>
      <c r="CN130" s="390"/>
      <c r="CO130" s="390"/>
      <c r="CP130" s="390"/>
      <c r="CQ130" s="390"/>
      <c r="CR130" s="390"/>
      <c r="CS130" s="542"/>
      <c r="CT130" s="542"/>
      <c r="CU130" s="542"/>
      <c r="CV130" s="542"/>
      <c r="CW130" s="542"/>
      <c r="CX130" s="542"/>
      <c r="CY130" s="542"/>
      <c r="CZ130" s="542"/>
      <c r="DA130" s="542"/>
      <c r="DB130" s="542"/>
      <c r="DC130" s="542"/>
      <c r="DD130" s="542"/>
      <c r="DE130" s="542"/>
      <c r="DF130" s="542"/>
      <c r="DG130" s="542"/>
      <c r="DH130" s="542"/>
      <c r="DI130" s="542"/>
      <c r="DJ130" s="542"/>
      <c r="DK130" s="542"/>
      <c r="DL130" s="542"/>
      <c r="DM130" s="542"/>
      <c r="DN130" s="542"/>
      <c r="DO130" s="542"/>
      <c r="DP130" s="542"/>
      <c r="DQ130" s="542"/>
      <c r="DR130" s="542"/>
      <c r="DS130" s="390"/>
      <c r="DT130" s="390"/>
      <c r="DU130" s="390"/>
      <c r="DV130" s="390"/>
      <c r="DW130" s="45"/>
      <c r="DX130" s="45"/>
      <c r="DY130" s="47"/>
      <c r="DZ130" s="45"/>
      <c r="EA130" s="45"/>
    </row>
    <row r="131" spans="1:131" s="21" customFormat="1" ht="6.15" customHeight="1">
      <c r="A131" s="189"/>
      <c r="B131" s="129"/>
      <c r="C131" s="129"/>
      <c r="D131" s="129"/>
      <c r="E131" s="390"/>
      <c r="F131" s="390"/>
      <c r="G131" s="390"/>
      <c r="H131" s="491"/>
      <c r="I131" s="491"/>
      <c r="J131" s="491"/>
      <c r="K131" s="491"/>
      <c r="L131" s="491"/>
      <c r="M131" s="491"/>
      <c r="N131" s="491"/>
      <c r="O131" s="390"/>
      <c r="P131" s="390"/>
      <c r="Q131" s="390"/>
      <c r="R131" s="491"/>
      <c r="S131" s="491"/>
      <c r="T131" s="491"/>
      <c r="U131" s="491"/>
      <c r="V131" s="491"/>
      <c r="W131" s="491"/>
      <c r="X131" s="491"/>
      <c r="Y131" s="390"/>
      <c r="Z131" s="390"/>
      <c r="AA131" s="390"/>
      <c r="AB131" s="491"/>
      <c r="AC131" s="491"/>
      <c r="AD131" s="491"/>
      <c r="AE131" s="491"/>
      <c r="AF131" s="491"/>
      <c r="AG131" s="491"/>
      <c r="AH131" s="491"/>
      <c r="AI131" s="390"/>
      <c r="AJ131" s="390"/>
      <c r="AK131" s="390"/>
      <c r="AL131" s="129"/>
      <c r="AM131" s="129"/>
      <c r="AN131" s="539"/>
      <c r="AO131" s="539"/>
      <c r="AP131" s="539"/>
      <c r="AQ131" s="539"/>
      <c r="AR131" s="539"/>
      <c r="AS131" s="539"/>
      <c r="AT131" s="539"/>
      <c r="AU131" s="539"/>
      <c r="AV131" s="539"/>
      <c r="AW131" s="539"/>
      <c r="AX131" s="539"/>
      <c r="AY131" s="539"/>
      <c r="AZ131" s="491"/>
      <c r="BA131" s="491"/>
      <c r="BB131" s="491"/>
      <c r="BC131" s="491"/>
      <c r="BD131" s="491"/>
      <c r="BE131" s="491"/>
      <c r="BF131" s="491"/>
      <c r="BG131" s="491"/>
      <c r="BH131" s="491"/>
      <c r="BI131" s="491"/>
      <c r="BJ131" s="491"/>
      <c r="BK131" s="491"/>
      <c r="BL131" s="491"/>
      <c r="BM131" s="491"/>
      <c r="BN131" s="491"/>
      <c r="BO131" s="390"/>
      <c r="BP131" s="390"/>
      <c r="BQ131" s="390"/>
      <c r="BR131" s="49"/>
      <c r="BS131" s="49"/>
      <c r="BT131" s="49"/>
      <c r="BU131" s="390"/>
      <c r="BV131" s="390"/>
      <c r="BW131" s="390"/>
      <c r="BX131" s="390"/>
      <c r="BY131" s="390"/>
      <c r="BZ131" s="390"/>
      <c r="CA131" s="390"/>
      <c r="CB131" s="390"/>
      <c r="CC131" s="390"/>
      <c r="CD131" s="390"/>
      <c r="CE131" s="390"/>
      <c r="CF131" s="390"/>
      <c r="CG131" s="390"/>
      <c r="CH131" s="390"/>
      <c r="CI131" s="390"/>
      <c r="CJ131" s="390"/>
      <c r="CK131" s="390"/>
      <c r="CM131" s="390"/>
      <c r="CN131" s="390"/>
      <c r="CO131" s="390"/>
      <c r="CP131" s="390"/>
      <c r="CQ131" s="390"/>
      <c r="CR131" s="390"/>
      <c r="CS131" s="542"/>
      <c r="CT131" s="542"/>
      <c r="CU131" s="542"/>
      <c r="CV131" s="542"/>
      <c r="CW131" s="542"/>
      <c r="CX131" s="542"/>
      <c r="CY131" s="542"/>
      <c r="CZ131" s="542"/>
      <c r="DA131" s="542"/>
      <c r="DB131" s="542"/>
      <c r="DC131" s="542"/>
      <c r="DD131" s="542"/>
      <c r="DE131" s="542"/>
      <c r="DF131" s="542"/>
      <c r="DG131" s="542"/>
      <c r="DH131" s="542"/>
      <c r="DI131" s="542"/>
      <c r="DJ131" s="542"/>
      <c r="DK131" s="542"/>
      <c r="DL131" s="542"/>
      <c r="DM131" s="542"/>
      <c r="DN131" s="542"/>
      <c r="DO131" s="542"/>
      <c r="DP131" s="542"/>
      <c r="DQ131" s="542"/>
      <c r="DR131" s="542"/>
      <c r="DS131" s="390"/>
      <c r="DT131" s="390"/>
      <c r="DU131" s="390"/>
      <c r="DV131" s="390"/>
      <c r="DW131" s="45"/>
      <c r="DX131" s="45"/>
      <c r="DY131" s="47"/>
      <c r="DZ131" s="45"/>
      <c r="EA131" s="45"/>
    </row>
    <row r="132" spans="1:131" s="21" customFormat="1" ht="6.15" customHeight="1">
      <c r="A132" s="22"/>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49"/>
      <c r="BK132" s="49"/>
      <c r="BL132" s="49"/>
      <c r="BM132" s="49"/>
      <c r="BN132" s="49"/>
      <c r="BO132" s="49"/>
      <c r="BP132" s="49"/>
      <c r="BQ132" s="49"/>
      <c r="BR132" s="49"/>
      <c r="BS132" s="49"/>
      <c r="BT132" s="49"/>
      <c r="BU132" s="49"/>
      <c r="BV132" s="49"/>
      <c r="BW132" s="49"/>
      <c r="BX132" s="129"/>
      <c r="CM132" s="390"/>
      <c r="CN132" s="390"/>
      <c r="CO132" s="390"/>
      <c r="CP132" s="390"/>
      <c r="CQ132" s="390"/>
      <c r="CR132" s="390"/>
      <c r="CS132" s="542"/>
      <c r="CT132" s="542"/>
      <c r="CU132" s="542"/>
      <c r="CV132" s="542"/>
      <c r="CW132" s="542"/>
      <c r="CX132" s="542"/>
      <c r="CY132" s="542"/>
      <c r="CZ132" s="542"/>
      <c r="DA132" s="542"/>
      <c r="DB132" s="542"/>
      <c r="DC132" s="542"/>
      <c r="DD132" s="542"/>
      <c r="DE132" s="542"/>
      <c r="DF132" s="542"/>
      <c r="DG132" s="542"/>
      <c r="DH132" s="542"/>
      <c r="DI132" s="542"/>
      <c r="DJ132" s="542"/>
      <c r="DK132" s="542"/>
      <c r="DL132" s="542"/>
      <c r="DM132" s="542"/>
      <c r="DN132" s="542"/>
      <c r="DO132" s="542"/>
      <c r="DP132" s="542"/>
      <c r="DQ132" s="542"/>
      <c r="DR132" s="542"/>
      <c r="DS132" s="390"/>
      <c r="DT132" s="390"/>
      <c r="DU132" s="390"/>
      <c r="DV132" s="390"/>
      <c r="DW132" s="45"/>
      <c r="DX132" s="45"/>
      <c r="DY132" s="47"/>
      <c r="DZ132" s="45"/>
      <c r="EA132" s="45"/>
    </row>
    <row r="133" spans="1:131" s="21" customFormat="1" ht="6.15" customHeight="1">
      <c r="A133" s="22"/>
      <c r="E133" s="390" t="s">
        <v>155</v>
      </c>
      <c r="F133" s="390"/>
      <c r="G133" s="390"/>
      <c r="H133" s="491"/>
      <c r="I133" s="491"/>
      <c r="J133" s="491"/>
      <c r="K133" s="491"/>
      <c r="L133" s="491"/>
      <c r="M133" s="491"/>
      <c r="N133" s="491"/>
      <c r="O133" s="390" t="s">
        <v>147</v>
      </c>
      <c r="P133" s="390"/>
      <c r="Q133" s="390"/>
      <c r="R133" s="491"/>
      <c r="S133" s="491"/>
      <c r="T133" s="491"/>
      <c r="U133" s="491"/>
      <c r="V133" s="491"/>
      <c r="W133" s="491"/>
      <c r="X133" s="491"/>
      <c r="Y133" s="390" t="s">
        <v>148</v>
      </c>
      <c r="Z133" s="390"/>
      <c r="AA133" s="390"/>
      <c r="AB133" s="491"/>
      <c r="AC133" s="491"/>
      <c r="AD133" s="491"/>
      <c r="AE133" s="491"/>
      <c r="AF133" s="491"/>
      <c r="AG133" s="491"/>
      <c r="AH133" s="491"/>
      <c r="AI133" s="390" t="s">
        <v>153</v>
      </c>
      <c r="AJ133" s="390"/>
      <c r="AK133" s="390"/>
      <c r="AL133" s="129"/>
      <c r="AM133" s="129"/>
      <c r="AN133" s="539" t="s">
        <v>154</v>
      </c>
      <c r="AO133" s="539"/>
      <c r="AP133" s="539"/>
      <c r="AQ133" s="539"/>
      <c r="AR133" s="539"/>
      <c r="AS133" s="539"/>
      <c r="AT133" s="539"/>
      <c r="AU133" s="539"/>
      <c r="AV133" s="539"/>
      <c r="AW133" s="539"/>
      <c r="AX133" s="539"/>
      <c r="AY133" s="539"/>
      <c r="AZ133" s="491"/>
      <c r="BA133" s="491"/>
      <c r="BB133" s="491"/>
      <c r="BC133" s="491"/>
      <c r="BD133" s="491"/>
      <c r="BE133" s="491"/>
      <c r="BF133" s="491"/>
      <c r="BG133" s="491"/>
      <c r="BH133" s="491"/>
      <c r="BI133" s="491"/>
      <c r="BJ133" s="491"/>
      <c r="BK133" s="491"/>
      <c r="BL133" s="491"/>
      <c r="BM133" s="491"/>
      <c r="BN133" s="491"/>
      <c r="BO133" s="390" t="s">
        <v>91</v>
      </c>
      <c r="BP133" s="390"/>
      <c r="BQ133" s="390"/>
      <c r="BR133" s="49"/>
      <c r="BS133" s="49"/>
      <c r="BT133" s="49"/>
      <c r="BU133" s="49"/>
      <c r="BV133" s="49"/>
      <c r="BW133" s="49"/>
      <c r="BX133" s="129"/>
      <c r="DV133" s="45"/>
      <c r="DW133" s="45"/>
      <c r="DX133" s="45"/>
      <c r="DY133" s="47"/>
      <c r="DZ133" s="45"/>
      <c r="EA133" s="45"/>
    </row>
    <row r="134" spans="1:131" s="21" customFormat="1" ht="6.15" customHeight="1">
      <c r="A134" s="22"/>
      <c r="E134" s="390"/>
      <c r="F134" s="390"/>
      <c r="G134" s="390"/>
      <c r="H134" s="491"/>
      <c r="I134" s="491"/>
      <c r="J134" s="491"/>
      <c r="K134" s="491"/>
      <c r="L134" s="491"/>
      <c r="M134" s="491"/>
      <c r="N134" s="491"/>
      <c r="O134" s="390"/>
      <c r="P134" s="390"/>
      <c r="Q134" s="390"/>
      <c r="R134" s="491"/>
      <c r="S134" s="491"/>
      <c r="T134" s="491"/>
      <c r="U134" s="491"/>
      <c r="V134" s="491"/>
      <c r="W134" s="491"/>
      <c r="X134" s="491"/>
      <c r="Y134" s="390"/>
      <c r="Z134" s="390"/>
      <c r="AA134" s="390"/>
      <c r="AB134" s="491"/>
      <c r="AC134" s="491"/>
      <c r="AD134" s="491"/>
      <c r="AE134" s="491"/>
      <c r="AF134" s="491"/>
      <c r="AG134" s="491"/>
      <c r="AH134" s="491"/>
      <c r="AI134" s="390"/>
      <c r="AJ134" s="390"/>
      <c r="AK134" s="390"/>
      <c r="AL134" s="129"/>
      <c r="AM134" s="129"/>
      <c r="AN134" s="539"/>
      <c r="AO134" s="539"/>
      <c r="AP134" s="539"/>
      <c r="AQ134" s="539"/>
      <c r="AR134" s="539"/>
      <c r="AS134" s="539"/>
      <c r="AT134" s="539"/>
      <c r="AU134" s="539"/>
      <c r="AV134" s="539"/>
      <c r="AW134" s="539"/>
      <c r="AX134" s="539"/>
      <c r="AY134" s="539"/>
      <c r="AZ134" s="491"/>
      <c r="BA134" s="491"/>
      <c r="BB134" s="491"/>
      <c r="BC134" s="491"/>
      <c r="BD134" s="491"/>
      <c r="BE134" s="491"/>
      <c r="BF134" s="491"/>
      <c r="BG134" s="491"/>
      <c r="BH134" s="491"/>
      <c r="BI134" s="491"/>
      <c r="BJ134" s="491"/>
      <c r="BK134" s="491"/>
      <c r="BL134" s="491"/>
      <c r="BM134" s="491"/>
      <c r="BN134" s="491"/>
      <c r="BO134" s="390"/>
      <c r="BP134" s="390"/>
      <c r="BQ134" s="390"/>
      <c r="BR134" s="129"/>
      <c r="BS134" s="129"/>
      <c r="BT134" s="129"/>
      <c r="BU134" s="129"/>
      <c r="BV134" s="129"/>
      <c r="BW134" s="129"/>
      <c r="BX134" s="129"/>
      <c r="DV134" s="45"/>
      <c r="DW134" s="45"/>
      <c r="DX134" s="45"/>
      <c r="DY134" s="47"/>
      <c r="DZ134" s="45"/>
      <c r="EA134" s="45"/>
    </row>
    <row r="135" spans="1:131" s="21" customFormat="1" ht="6.15" customHeight="1">
      <c r="A135" s="22"/>
      <c r="E135" s="390"/>
      <c r="F135" s="390"/>
      <c r="G135" s="390"/>
      <c r="H135" s="491"/>
      <c r="I135" s="491"/>
      <c r="J135" s="491"/>
      <c r="K135" s="491"/>
      <c r="L135" s="491"/>
      <c r="M135" s="491"/>
      <c r="N135" s="491"/>
      <c r="O135" s="390"/>
      <c r="P135" s="390"/>
      <c r="Q135" s="390"/>
      <c r="R135" s="491"/>
      <c r="S135" s="491"/>
      <c r="T135" s="491"/>
      <c r="U135" s="491"/>
      <c r="V135" s="491"/>
      <c r="W135" s="491"/>
      <c r="X135" s="491"/>
      <c r="Y135" s="390"/>
      <c r="Z135" s="390"/>
      <c r="AA135" s="390"/>
      <c r="AB135" s="491"/>
      <c r="AC135" s="491"/>
      <c r="AD135" s="491"/>
      <c r="AE135" s="491"/>
      <c r="AF135" s="491"/>
      <c r="AG135" s="491"/>
      <c r="AH135" s="491"/>
      <c r="AI135" s="390"/>
      <c r="AJ135" s="390"/>
      <c r="AK135" s="390"/>
      <c r="AL135" s="129"/>
      <c r="AM135" s="129"/>
      <c r="AN135" s="539"/>
      <c r="AO135" s="539"/>
      <c r="AP135" s="539"/>
      <c r="AQ135" s="539"/>
      <c r="AR135" s="539"/>
      <c r="AS135" s="539"/>
      <c r="AT135" s="539"/>
      <c r="AU135" s="539"/>
      <c r="AV135" s="539"/>
      <c r="AW135" s="539"/>
      <c r="AX135" s="539"/>
      <c r="AY135" s="539"/>
      <c r="AZ135" s="491"/>
      <c r="BA135" s="491"/>
      <c r="BB135" s="491"/>
      <c r="BC135" s="491"/>
      <c r="BD135" s="491"/>
      <c r="BE135" s="491"/>
      <c r="BF135" s="491"/>
      <c r="BG135" s="491"/>
      <c r="BH135" s="491"/>
      <c r="BI135" s="491"/>
      <c r="BJ135" s="491"/>
      <c r="BK135" s="491"/>
      <c r="BL135" s="491"/>
      <c r="BM135" s="491"/>
      <c r="BN135" s="491"/>
      <c r="BO135" s="390"/>
      <c r="BP135" s="390"/>
      <c r="BQ135" s="390"/>
      <c r="BR135" s="49"/>
      <c r="BS135" s="49"/>
      <c r="BT135" s="49"/>
      <c r="BU135" s="49"/>
      <c r="BV135" s="49"/>
      <c r="BW135" s="49"/>
      <c r="BX135" s="129"/>
      <c r="DV135" s="129"/>
      <c r="DW135" s="129"/>
      <c r="DX135" s="129"/>
      <c r="DY135" s="181"/>
      <c r="DZ135" s="129"/>
      <c r="EA135" s="129"/>
    </row>
    <row r="136" spans="1:131" s="21" customFormat="1" ht="6.15" customHeight="1">
      <c r="A136" s="22"/>
      <c r="E136" s="49"/>
      <c r="F136" s="49"/>
      <c r="G136" s="49"/>
      <c r="H136" s="49"/>
      <c r="I136" s="49"/>
      <c r="J136" s="49"/>
      <c r="K136" s="49"/>
      <c r="L136" s="49"/>
      <c r="M136" s="49"/>
      <c r="N136" s="49"/>
      <c r="O136" s="49"/>
      <c r="P136" s="49"/>
      <c r="Q136" s="49"/>
      <c r="R136" s="4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539"/>
      <c r="AO136" s="539"/>
      <c r="AP136" s="539"/>
      <c r="AQ136" s="539"/>
      <c r="AR136" s="539"/>
      <c r="AS136" s="539"/>
      <c r="AT136" s="539"/>
      <c r="AU136" s="539"/>
      <c r="AV136" s="539"/>
      <c r="AW136" s="539"/>
      <c r="AX136" s="539"/>
      <c r="AY136" s="539"/>
      <c r="AZ136" s="491"/>
      <c r="BA136" s="491"/>
      <c r="BB136" s="491"/>
      <c r="BC136" s="491"/>
      <c r="BD136" s="491"/>
      <c r="BE136" s="491"/>
      <c r="BF136" s="491"/>
      <c r="BG136" s="491"/>
      <c r="BH136" s="491"/>
      <c r="BI136" s="491"/>
      <c r="BJ136" s="491"/>
      <c r="BK136" s="491"/>
      <c r="BL136" s="491"/>
      <c r="BM136" s="491"/>
      <c r="BN136" s="491"/>
      <c r="BO136" s="390"/>
      <c r="BP136" s="390"/>
      <c r="BQ136" s="390"/>
      <c r="BR136" s="49"/>
      <c r="BS136" s="49"/>
      <c r="BT136" s="49"/>
      <c r="BU136" s="49"/>
      <c r="BV136" s="49"/>
      <c r="BW136" s="49"/>
      <c r="BX136" s="129"/>
      <c r="DV136" s="129"/>
      <c r="DW136" s="129"/>
      <c r="DX136" s="129"/>
      <c r="DY136" s="181"/>
      <c r="DZ136" s="129"/>
      <c r="EA136" s="129"/>
    </row>
    <row r="137" spans="1:131" s="21" customFormat="1" ht="6.15" customHeight="1">
      <c r="A137" s="22"/>
      <c r="E137" s="390" t="s">
        <v>155</v>
      </c>
      <c r="F137" s="390"/>
      <c r="G137" s="390"/>
      <c r="H137" s="491"/>
      <c r="I137" s="491"/>
      <c r="J137" s="491"/>
      <c r="K137" s="491"/>
      <c r="L137" s="491"/>
      <c r="M137" s="491"/>
      <c r="N137" s="491"/>
      <c r="O137" s="390" t="s">
        <v>147</v>
      </c>
      <c r="P137" s="390"/>
      <c r="Q137" s="390"/>
      <c r="R137" s="491"/>
      <c r="S137" s="491"/>
      <c r="T137" s="491"/>
      <c r="U137" s="491"/>
      <c r="V137" s="491"/>
      <c r="W137" s="491"/>
      <c r="X137" s="491"/>
      <c r="Y137" s="390" t="s">
        <v>148</v>
      </c>
      <c r="Z137" s="390"/>
      <c r="AA137" s="390"/>
      <c r="AB137" s="491"/>
      <c r="AC137" s="491"/>
      <c r="AD137" s="491"/>
      <c r="AE137" s="491"/>
      <c r="AF137" s="491"/>
      <c r="AG137" s="491"/>
      <c r="AH137" s="491"/>
      <c r="AI137" s="390" t="s">
        <v>153</v>
      </c>
      <c r="AJ137" s="390"/>
      <c r="AK137" s="390"/>
      <c r="AL137" s="129"/>
      <c r="AM137" s="129"/>
      <c r="AN137" s="539"/>
      <c r="AO137" s="539"/>
      <c r="AP137" s="539"/>
      <c r="AQ137" s="539"/>
      <c r="AR137" s="539"/>
      <c r="AS137" s="539"/>
      <c r="AT137" s="539"/>
      <c r="AU137" s="539"/>
      <c r="AV137" s="539"/>
      <c r="AW137" s="539"/>
      <c r="AX137" s="539"/>
      <c r="AY137" s="539"/>
      <c r="AZ137" s="491"/>
      <c r="BA137" s="491"/>
      <c r="BB137" s="491"/>
      <c r="BC137" s="491"/>
      <c r="BD137" s="491"/>
      <c r="BE137" s="491"/>
      <c r="BF137" s="491"/>
      <c r="BG137" s="491"/>
      <c r="BH137" s="491"/>
      <c r="BI137" s="491"/>
      <c r="BJ137" s="491"/>
      <c r="BK137" s="491"/>
      <c r="BL137" s="491"/>
      <c r="BM137" s="491"/>
      <c r="BN137" s="491"/>
      <c r="BO137" s="390"/>
      <c r="BP137" s="390"/>
      <c r="BQ137" s="390"/>
      <c r="BR137" s="49"/>
      <c r="BS137" s="49"/>
      <c r="BT137" s="49"/>
      <c r="BU137" s="49"/>
      <c r="BV137" s="49"/>
      <c r="BW137" s="49"/>
      <c r="BX137" s="129"/>
      <c r="DV137" s="49"/>
      <c r="DW137" s="49"/>
      <c r="DX137" s="49"/>
      <c r="DY137" s="32"/>
      <c r="DZ137" s="49"/>
      <c r="EA137" s="49"/>
    </row>
    <row r="138" spans="1:131" s="21" customFormat="1" ht="6.15" customHeight="1">
      <c r="A138" s="22"/>
      <c r="E138" s="390"/>
      <c r="F138" s="390"/>
      <c r="G138" s="390"/>
      <c r="H138" s="491"/>
      <c r="I138" s="491"/>
      <c r="J138" s="491"/>
      <c r="K138" s="491"/>
      <c r="L138" s="491"/>
      <c r="M138" s="491"/>
      <c r="N138" s="491"/>
      <c r="O138" s="390"/>
      <c r="P138" s="390"/>
      <c r="Q138" s="390"/>
      <c r="R138" s="491"/>
      <c r="S138" s="491"/>
      <c r="T138" s="491"/>
      <c r="U138" s="491"/>
      <c r="V138" s="491"/>
      <c r="W138" s="491"/>
      <c r="X138" s="491"/>
      <c r="Y138" s="390"/>
      <c r="Z138" s="390"/>
      <c r="AA138" s="390"/>
      <c r="AB138" s="491"/>
      <c r="AC138" s="491"/>
      <c r="AD138" s="491"/>
      <c r="AE138" s="491"/>
      <c r="AF138" s="491"/>
      <c r="AG138" s="491"/>
      <c r="AH138" s="491"/>
      <c r="AI138" s="390"/>
      <c r="AJ138" s="390"/>
      <c r="AK138" s="390"/>
      <c r="AL138" s="129"/>
      <c r="AM138" s="129"/>
      <c r="AN138" s="539"/>
      <c r="AO138" s="539"/>
      <c r="AP138" s="539"/>
      <c r="AQ138" s="539"/>
      <c r="AR138" s="539"/>
      <c r="AS138" s="539"/>
      <c r="AT138" s="539"/>
      <c r="AU138" s="539"/>
      <c r="AV138" s="539"/>
      <c r="AW138" s="539"/>
      <c r="AX138" s="539"/>
      <c r="AY138" s="539"/>
      <c r="AZ138" s="491"/>
      <c r="BA138" s="491"/>
      <c r="BB138" s="491"/>
      <c r="BC138" s="491"/>
      <c r="BD138" s="491"/>
      <c r="BE138" s="491"/>
      <c r="BF138" s="491"/>
      <c r="BG138" s="491"/>
      <c r="BH138" s="491"/>
      <c r="BI138" s="491"/>
      <c r="BJ138" s="491"/>
      <c r="BK138" s="491"/>
      <c r="BL138" s="491"/>
      <c r="BM138" s="491"/>
      <c r="BN138" s="491"/>
      <c r="BO138" s="390"/>
      <c r="BP138" s="390"/>
      <c r="BQ138" s="390"/>
      <c r="BR138" s="129"/>
      <c r="BS138" s="129"/>
      <c r="BT138" s="129"/>
      <c r="BU138" s="129"/>
      <c r="BV138" s="129"/>
      <c r="BW138" s="129"/>
      <c r="BX138" s="129"/>
      <c r="DV138" s="49"/>
      <c r="DW138" s="49"/>
      <c r="DX138" s="49"/>
      <c r="DY138" s="32"/>
      <c r="DZ138" s="49"/>
      <c r="EA138" s="49"/>
    </row>
    <row r="139" spans="1:131" s="21" customFormat="1" ht="6.15" customHeight="1">
      <c r="A139" s="22"/>
      <c r="E139" s="390"/>
      <c r="F139" s="390"/>
      <c r="G139" s="390"/>
      <c r="H139" s="491"/>
      <c r="I139" s="491"/>
      <c r="J139" s="491"/>
      <c r="K139" s="491"/>
      <c r="L139" s="491"/>
      <c r="M139" s="491"/>
      <c r="N139" s="491"/>
      <c r="O139" s="390"/>
      <c r="P139" s="390"/>
      <c r="Q139" s="390"/>
      <c r="R139" s="491"/>
      <c r="S139" s="491"/>
      <c r="T139" s="491"/>
      <c r="U139" s="491"/>
      <c r="V139" s="491"/>
      <c r="W139" s="491"/>
      <c r="X139" s="491"/>
      <c r="Y139" s="390"/>
      <c r="Z139" s="390"/>
      <c r="AA139" s="390"/>
      <c r="AB139" s="491"/>
      <c r="AC139" s="491"/>
      <c r="AD139" s="491"/>
      <c r="AE139" s="491"/>
      <c r="AF139" s="491"/>
      <c r="AG139" s="491"/>
      <c r="AH139" s="491"/>
      <c r="AI139" s="390"/>
      <c r="AJ139" s="390"/>
      <c r="AK139" s="390"/>
      <c r="AL139" s="129"/>
      <c r="AM139" s="129"/>
      <c r="AN139" s="539"/>
      <c r="AO139" s="539"/>
      <c r="AP139" s="539"/>
      <c r="AQ139" s="539"/>
      <c r="AR139" s="539"/>
      <c r="AS139" s="539"/>
      <c r="AT139" s="539"/>
      <c r="AU139" s="539"/>
      <c r="AV139" s="539"/>
      <c r="AW139" s="539"/>
      <c r="AX139" s="539"/>
      <c r="AY139" s="539"/>
      <c r="AZ139" s="491"/>
      <c r="BA139" s="491"/>
      <c r="BB139" s="491"/>
      <c r="BC139" s="491"/>
      <c r="BD139" s="491"/>
      <c r="BE139" s="491"/>
      <c r="BF139" s="491"/>
      <c r="BG139" s="491"/>
      <c r="BH139" s="491"/>
      <c r="BI139" s="491"/>
      <c r="BJ139" s="491"/>
      <c r="BK139" s="491"/>
      <c r="BL139" s="491"/>
      <c r="BM139" s="491"/>
      <c r="BN139" s="491"/>
      <c r="BO139" s="390"/>
      <c r="BP139" s="390"/>
      <c r="BQ139" s="390"/>
      <c r="BR139" s="129"/>
      <c r="BS139" s="129"/>
      <c r="BT139" s="129"/>
      <c r="BU139" s="129"/>
      <c r="BV139" s="129"/>
      <c r="BW139" s="129"/>
      <c r="BX139" s="129"/>
      <c r="DV139" s="49"/>
      <c r="DW139" s="49"/>
      <c r="DX139" s="49"/>
      <c r="DY139" s="32"/>
      <c r="DZ139" s="49"/>
      <c r="EA139" s="49"/>
    </row>
    <row r="140" spans="1:131" s="21" customFormat="1" ht="6.15" customHeight="1">
      <c r="A140" s="22"/>
      <c r="E140" s="129"/>
      <c r="F140" s="129"/>
      <c r="G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29"/>
      <c r="AX140" s="129"/>
      <c r="AY140" s="129"/>
      <c r="AZ140" s="129"/>
      <c r="BA140" s="129"/>
      <c r="BB140" s="129"/>
      <c r="BC140" s="129"/>
      <c r="BD140" s="129"/>
      <c r="BE140" s="129"/>
      <c r="BF140" s="129"/>
      <c r="BG140" s="129"/>
      <c r="BH140" s="129"/>
      <c r="BI140" s="129"/>
      <c r="BJ140" s="129"/>
      <c r="BK140" s="129"/>
      <c r="BL140" s="129"/>
      <c r="BM140" s="129"/>
      <c r="BN140" s="129"/>
      <c r="BO140" s="129"/>
      <c r="BP140" s="129"/>
      <c r="BQ140" s="129"/>
      <c r="BR140" s="129"/>
      <c r="BS140" s="129"/>
      <c r="BT140" s="129"/>
      <c r="BU140" s="129"/>
      <c r="BV140" s="129"/>
      <c r="BW140" s="129"/>
      <c r="BX140" s="129"/>
      <c r="DV140" s="49"/>
      <c r="DW140" s="49"/>
      <c r="DX140" s="49"/>
      <c r="DY140" s="32"/>
      <c r="DZ140" s="49"/>
      <c r="EA140" s="49"/>
    </row>
    <row r="141" spans="1:131" s="21" customFormat="1" ht="6.15" customHeight="1">
      <c r="A141" s="190"/>
      <c r="B141" s="185"/>
      <c r="C141" s="185"/>
      <c r="D141" s="185"/>
      <c r="E141" s="185"/>
      <c r="F141" s="185"/>
      <c r="G141" s="185"/>
      <c r="H141" s="185"/>
      <c r="I141" s="185"/>
      <c r="J141" s="185"/>
      <c r="K141" s="185"/>
      <c r="L141" s="185"/>
      <c r="M141" s="30"/>
      <c r="N141" s="30"/>
      <c r="O141" s="30"/>
      <c r="P141" s="30"/>
      <c r="Q141" s="30"/>
      <c r="R141" s="30"/>
      <c r="S141" s="30"/>
      <c r="T141" s="30"/>
      <c r="U141" s="30"/>
      <c r="V141" s="30"/>
      <c r="W141" s="30"/>
      <c r="X141" s="30"/>
      <c r="Y141" s="30"/>
      <c r="Z141" s="6"/>
      <c r="AA141" s="6"/>
      <c r="AB141" s="6"/>
      <c r="AC141" s="6"/>
      <c r="AD141" s="6"/>
      <c r="AE141" s="6"/>
      <c r="AF141" s="6"/>
      <c r="AG141" s="6"/>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c r="BE141" s="185"/>
      <c r="BF141" s="185"/>
      <c r="BG141" s="185"/>
      <c r="BH141" s="185"/>
      <c r="BI141" s="185"/>
      <c r="BJ141" s="185"/>
      <c r="BK141" s="185"/>
      <c r="BL141" s="185"/>
      <c r="BM141" s="185"/>
      <c r="BN141" s="185"/>
      <c r="BO141" s="185"/>
      <c r="BP141" s="185"/>
      <c r="BQ141" s="185"/>
      <c r="BR141" s="185"/>
      <c r="BS141" s="185"/>
      <c r="BT141" s="185"/>
      <c r="BU141" s="185"/>
      <c r="BV141" s="185"/>
      <c r="BW141" s="185"/>
      <c r="BX141" s="185"/>
      <c r="BY141" s="185"/>
      <c r="BZ141" s="185"/>
      <c r="CA141" s="185"/>
      <c r="CB141" s="185"/>
      <c r="CC141" s="185"/>
      <c r="CD141" s="185"/>
      <c r="CE141" s="185"/>
      <c r="CF141" s="185"/>
      <c r="CG141" s="185"/>
      <c r="CH141" s="185"/>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185"/>
      <c r="DP141" s="185"/>
      <c r="DQ141" s="185"/>
      <c r="DR141" s="185"/>
      <c r="DS141" s="185"/>
      <c r="DT141" s="185"/>
      <c r="DU141" s="185"/>
      <c r="DV141" s="195"/>
      <c r="DW141" s="195"/>
      <c r="DX141" s="195"/>
      <c r="DY141" s="50"/>
      <c r="DZ141" s="49"/>
      <c r="EA141" s="49"/>
    </row>
    <row r="142" spans="1:131" s="21" customFormat="1" ht="6.15" customHeight="1">
      <c r="A142" s="189"/>
      <c r="B142" s="187"/>
      <c r="C142" s="187"/>
      <c r="D142" s="187"/>
      <c r="G142" s="170"/>
      <c r="H142" s="170"/>
      <c r="I142" s="170"/>
      <c r="J142" s="170"/>
      <c r="K142" s="170"/>
      <c r="L142" s="170"/>
      <c r="M142" s="170"/>
      <c r="N142" s="170"/>
      <c r="O142" s="160"/>
      <c r="P142" s="160"/>
      <c r="Q142" s="160"/>
      <c r="R142" s="160"/>
      <c r="S142" s="160"/>
      <c r="T142" s="160"/>
      <c r="U142" s="160"/>
      <c r="V142" s="160"/>
      <c r="W142" s="28"/>
      <c r="X142" s="28"/>
      <c r="Y142" s="28"/>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29"/>
      <c r="BD142" s="129"/>
      <c r="BE142" s="129"/>
      <c r="BF142" s="129"/>
      <c r="BG142" s="129"/>
      <c r="BH142" s="129"/>
      <c r="BI142" s="129"/>
      <c r="BJ142" s="129"/>
      <c r="BK142" s="129"/>
      <c r="BL142" s="129"/>
      <c r="BM142" s="129"/>
      <c r="BN142" s="129"/>
      <c r="BO142" s="129"/>
      <c r="BP142" s="129"/>
      <c r="BQ142" s="129"/>
      <c r="BR142" s="129"/>
      <c r="BS142" s="129"/>
      <c r="BT142" s="129"/>
      <c r="BU142" s="129"/>
      <c r="BV142" s="129"/>
      <c r="BW142" s="129"/>
      <c r="BX142" s="129"/>
      <c r="BY142" s="129"/>
      <c r="BZ142" s="129"/>
      <c r="CA142" s="129"/>
      <c r="CB142" s="129"/>
      <c r="CC142" s="129"/>
      <c r="CD142" s="129"/>
      <c r="CE142" s="129"/>
      <c r="CF142" s="129"/>
      <c r="CG142" s="129"/>
      <c r="CH142" s="129"/>
      <c r="CI142" s="160"/>
      <c r="CJ142" s="138"/>
      <c r="CK142" s="160"/>
      <c r="CL142" s="160"/>
      <c r="CM142" s="160"/>
      <c r="CN142" s="160"/>
      <c r="CO142" s="160"/>
      <c r="CP142" s="160"/>
      <c r="CQ142" s="160"/>
      <c r="CR142" s="160"/>
      <c r="CS142" s="160"/>
      <c r="CT142" s="160"/>
      <c r="CU142" s="160"/>
      <c r="CV142" s="160"/>
      <c r="CW142" s="160"/>
      <c r="CX142" s="160"/>
      <c r="CY142" s="160"/>
      <c r="CZ142" s="160"/>
      <c r="DA142" s="160"/>
      <c r="DB142" s="160"/>
      <c r="DC142" s="160"/>
      <c r="DD142" s="160"/>
      <c r="DE142" s="160"/>
      <c r="DF142" s="160"/>
      <c r="DG142" s="160"/>
      <c r="DH142" s="160"/>
      <c r="DI142" s="160"/>
      <c r="DJ142" s="160"/>
      <c r="DK142" s="160"/>
      <c r="DL142" s="160"/>
      <c r="DM142" s="160"/>
      <c r="DN142" s="160"/>
      <c r="DO142" s="187"/>
      <c r="DP142" s="187"/>
      <c r="DQ142" s="187"/>
      <c r="DR142" s="187"/>
      <c r="DS142" s="187"/>
      <c r="DT142" s="187"/>
      <c r="DU142" s="187"/>
      <c r="DV142" s="194"/>
      <c r="DW142" s="194"/>
      <c r="DX142" s="194"/>
      <c r="DY142" s="171"/>
      <c r="DZ142" s="49"/>
      <c r="EA142" s="49"/>
    </row>
    <row r="143" spans="1:131" s="21" customFormat="1" ht="6.15" customHeight="1">
      <c r="A143" s="189"/>
      <c r="B143" s="129"/>
      <c r="C143" s="129"/>
      <c r="D143" s="129"/>
      <c r="O143" s="28"/>
      <c r="P143" s="28"/>
      <c r="Q143" s="28"/>
      <c r="R143" s="28"/>
      <c r="S143" s="28"/>
      <c r="T143" s="28"/>
      <c r="U143" s="28"/>
      <c r="V143" s="28"/>
      <c r="W143" s="28"/>
      <c r="X143" s="28"/>
      <c r="Y143" s="28"/>
      <c r="AH143" s="129"/>
      <c r="AI143" s="49"/>
      <c r="AJ143" s="49"/>
      <c r="AK143" s="49"/>
      <c r="AL143" s="49"/>
      <c r="AM143" s="49"/>
      <c r="AN143" s="49"/>
      <c r="AO143" s="49"/>
      <c r="AP143" s="49"/>
      <c r="AQ143" s="129"/>
      <c r="AR143" s="129"/>
      <c r="AS143" s="129"/>
      <c r="AT143" s="129"/>
      <c r="AU143" s="129"/>
      <c r="AV143" s="129"/>
      <c r="AW143" s="129"/>
      <c r="AX143" s="129"/>
      <c r="AY143" s="129"/>
      <c r="AZ143" s="129"/>
      <c r="BA143" s="129"/>
      <c r="BB143" s="129"/>
      <c r="BC143" s="129"/>
      <c r="BD143" s="129"/>
      <c r="BE143" s="129"/>
      <c r="BF143" s="129"/>
      <c r="BG143" s="129"/>
      <c r="BH143" s="129"/>
      <c r="BI143" s="129"/>
      <c r="BJ143" s="129"/>
      <c r="BK143" s="129"/>
      <c r="BL143" s="129"/>
      <c r="BM143" s="129"/>
      <c r="BN143" s="129"/>
      <c r="BO143" s="129"/>
      <c r="BP143" s="129"/>
      <c r="BQ143" s="129"/>
      <c r="BR143" s="129"/>
      <c r="BS143" s="129"/>
      <c r="BT143" s="129"/>
      <c r="BU143" s="129"/>
      <c r="BV143" s="129"/>
      <c r="BW143" s="129"/>
      <c r="BX143" s="129"/>
      <c r="BY143" s="129"/>
      <c r="BZ143" s="49"/>
      <c r="CA143" s="49"/>
      <c r="CB143" s="49"/>
      <c r="CC143" s="49"/>
      <c r="CD143" s="49"/>
      <c r="CE143" s="49"/>
      <c r="CF143" s="49"/>
      <c r="CG143" s="49"/>
      <c r="CH143" s="129"/>
      <c r="CI143" s="28"/>
      <c r="CJ143" s="8"/>
      <c r="CK143" s="28"/>
      <c r="CL143" s="28"/>
      <c r="CM143" s="28"/>
      <c r="CN143" s="28"/>
      <c r="CO143" s="28"/>
      <c r="CP143" s="28"/>
      <c r="CQ143" s="390" t="s">
        <v>158</v>
      </c>
      <c r="CR143" s="390"/>
      <c r="CS143" s="390"/>
      <c r="CT143" s="390"/>
      <c r="CU143" s="390"/>
      <c r="CV143" s="390"/>
      <c r="CW143" s="390"/>
      <c r="CX143" s="390"/>
      <c r="CY143" s="390"/>
      <c r="CZ143" s="390"/>
      <c r="DA143" s="390"/>
      <c r="DB143" s="390"/>
      <c r="DC143" s="28"/>
      <c r="DD143" s="28"/>
      <c r="DE143" s="28"/>
      <c r="DF143" s="28"/>
      <c r="DG143" s="543" t="s">
        <v>159</v>
      </c>
      <c r="DH143" s="543"/>
      <c r="DI143" s="543"/>
      <c r="DJ143" s="467" t="s">
        <v>160</v>
      </c>
      <c r="DK143" s="467"/>
      <c r="DL143" s="467"/>
      <c r="DM143" s="467"/>
      <c r="DN143" s="467"/>
      <c r="DO143" s="467"/>
      <c r="DP143" s="467"/>
      <c r="DQ143" s="467"/>
      <c r="DR143" s="467"/>
      <c r="DS143" s="467"/>
      <c r="DT143" s="543" t="s">
        <v>161</v>
      </c>
      <c r="DU143" s="543"/>
      <c r="DV143" s="543"/>
      <c r="DW143" s="49"/>
      <c r="DX143" s="49"/>
      <c r="DY143" s="32"/>
      <c r="DZ143" s="49"/>
      <c r="EA143" s="49"/>
    </row>
    <row r="144" spans="1:131" s="21" customFormat="1" ht="6.15" customHeight="1">
      <c r="A144" s="189"/>
      <c r="B144" s="129"/>
      <c r="C144" s="129"/>
      <c r="D144" s="129"/>
      <c r="E144" s="390" t="s">
        <v>90</v>
      </c>
      <c r="F144" s="390"/>
      <c r="G144" s="390"/>
      <c r="H144" s="512" t="s">
        <v>162</v>
      </c>
      <c r="I144" s="512"/>
      <c r="J144" s="512"/>
      <c r="K144" s="512"/>
      <c r="L144" s="512"/>
      <c r="M144" s="512"/>
      <c r="N144" s="512"/>
      <c r="O144" s="512"/>
      <c r="P144" s="512"/>
      <c r="Q144" s="512"/>
      <c r="R144" s="512"/>
      <c r="S144" s="512"/>
      <c r="T144" s="512"/>
      <c r="U144" s="512"/>
      <c r="V144" s="512"/>
      <c r="W144" s="512"/>
      <c r="X144" s="512"/>
      <c r="Y144" s="512"/>
      <c r="Z144" s="512"/>
      <c r="AA144" s="512"/>
      <c r="AB144" s="512"/>
      <c r="AC144" s="512"/>
      <c r="AD144" s="512"/>
      <c r="AE144" s="512"/>
      <c r="AF144" s="512"/>
      <c r="AG144" s="512"/>
      <c r="AH144" s="512"/>
      <c r="AI144" s="512"/>
      <c r="AJ144" s="512"/>
      <c r="AK144" s="512"/>
      <c r="AL144" s="512"/>
      <c r="AM144" s="512"/>
      <c r="AN144" s="512"/>
      <c r="AO144" s="512"/>
      <c r="AP144" s="512"/>
      <c r="AQ144" s="129"/>
      <c r="AR144" s="129"/>
      <c r="AS144" s="129"/>
      <c r="AT144" s="129"/>
      <c r="AU144" s="129"/>
      <c r="AV144" s="129"/>
      <c r="AW144" s="129"/>
      <c r="AX144" s="129"/>
      <c r="AY144" s="129"/>
      <c r="AZ144" s="467" t="s">
        <v>163</v>
      </c>
      <c r="BA144" s="467"/>
      <c r="BB144" s="467"/>
      <c r="BC144" s="467"/>
      <c r="BD144" s="467"/>
      <c r="BE144" s="467"/>
      <c r="BF144" s="467"/>
      <c r="BG144" s="467"/>
      <c r="BH144" s="467"/>
      <c r="BI144" s="467"/>
      <c r="BJ144" s="467"/>
      <c r="BK144" s="467"/>
      <c r="BL144" s="467"/>
      <c r="BM144" s="467"/>
      <c r="BN144" s="467"/>
      <c r="BO144" s="129"/>
      <c r="BP144" s="129"/>
      <c r="BQ144" s="129"/>
      <c r="BR144" s="129"/>
      <c r="BS144" s="129"/>
      <c r="BT144" s="129"/>
      <c r="BU144" s="129"/>
      <c r="BV144" s="129"/>
      <c r="BW144" s="129"/>
      <c r="BX144" s="129"/>
      <c r="BY144" s="129"/>
      <c r="BZ144" s="49"/>
      <c r="CA144" s="49"/>
      <c r="CB144" s="49"/>
      <c r="CC144" s="49"/>
      <c r="CD144" s="49"/>
      <c r="CE144" s="49"/>
      <c r="CF144" s="49"/>
      <c r="CG144" s="49"/>
      <c r="CH144" s="129"/>
      <c r="CI144" s="28"/>
      <c r="CJ144" s="8"/>
      <c r="CK144" s="28"/>
      <c r="CL144" s="28"/>
      <c r="CM144" s="28"/>
      <c r="CN144" s="28"/>
      <c r="CO144" s="28"/>
      <c r="CP144" s="28"/>
      <c r="CQ144" s="390"/>
      <c r="CR144" s="390"/>
      <c r="CS144" s="390"/>
      <c r="CT144" s="390"/>
      <c r="CU144" s="390"/>
      <c r="CV144" s="390"/>
      <c r="CW144" s="390"/>
      <c r="CX144" s="390"/>
      <c r="CY144" s="390"/>
      <c r="CZ144" s="390"/>
      <c r="DA144" s="390"/>
      <c r="DB144" s="390"/>
      <c r="DC144" s="28"/>
      <c r="DD144" s="28"/>
      <c r="DE144" s="28"/>
      <c r="DF144" s="28"/>
      <c r="DG144" s="543"/>
      <c r="DH144" s="543"/>
      <c r="DI144" s="543"/>
      <c r="DJ144" s="467"/>
      <c r="DK144" s="467"/>
      <c r="DL144" s="467"/>
      <c r="DM144" s="467"/>
      <c r="DN144" s="467"/>
      <c r="DO144" s="467"/>
      <c r="DP144" s="467"/>
      <c r="DQ144" s="467"/>
      <c r="DR144" s="467"/>
      <c r="DS144" s="467"/>
      <c r="DT144" s="543"/>
      <c r="DU144" s="543"/>
      <c r="DV144" s="543"/>
      <c r="DW144" s="49"/>
      <c r="DX144" s="49"/>
      <c r="DY144" s="32"/>
      <c r="DZ144" s="49"/>
      <c r="EA144" s="49"/>
    </row>
    <row r="145" spans="1:138" s="21" customFormat="1" ht="6.15" customHeight="1">
      <c r="A145" s="189"/>
      <c r="B145" s="129"/>
      <c r="C145" s="129"/>
      <c r="D145" s="129"/>
      <c r="E145" s="390"/>
      <c r="F145" s="390"/>
      <c r="G145" s="390"/>
      <c r="H145" s="512"/>
      <c r="I145" s="512"/>
      <c r="J145" s="512"/>
      <c r="K145" s="512"/>
      <c r="L145" s="512"/>
      <c r="M145" s="512"/>
      <c r="N145" s="512"/>
      <c r="O145" s="512"/>
      <c r="P145" s="512"/>
      <c r="Q145" s="512"/>
      <c r="R145" s="512"/>
      <c r="S145" s="512"/>
      <c r="T145" s="512"/>
      <c r="U145" s="512"/>
      <c r="V145" s="512"/>
      <c r="W145" s="512"/>
      <c r="X145" s="512"/>
      <c r="Y145" s="512"/>
      <c r="Z145" s="512"/>
      <c r="AA145" s="512"/>
      <c r="AB145" s="512"/>
      <c r="AC145" s="512"/>
      <c r="AD145" s="512"/>
      <c r="AE145" s="512"/>
      <c r="AF145" s="512"/>
      <c r="AG145" s="512"/>
      <c r="AH145" s="512"/>
      <c r="AI145" s="512"/>
      <c r="AJ145" s="512"/>
      <c r="AK145" s="512"/>
      <c r="AL145" s="512"/>
      <c r="AM145" s="512"/>
      <c r="AN145" s="512"/>
      <c r="AO145" s="512"/>
      <c r="AP145" s="512"/>
      <c r="AQ145" s="129"/>
      <c r="AR145" s="129"/>
      <c r="AS145" s="129"/>
      <c r="AT145" s="129"/>
      <c r="AU145" s="129"/>
      <c r="AV145" s="129"/>
      <c r="AW145" s="129"/>
      <c r="AX145" s="129"/>
      <c r="AY145" s="129"/>
      <c r="AZ145" s="467"/>
      <c r="BA145" s="467"/>
      <c r="BB145" s="467"/>
      <c r="BC145" s="467"/>
      <c r="BD145" s="467"/>
      <c r="BE145" s="467"/>
      <c r="BF145" s="467"/>
      <c r="BG145" s="467"/>
      <c r="BH145" s="467"/>
      <c r="BI145" s="467"/>
      <c r="BJ145" s="467"/>
      <c r="BK145" s="467"/>
      <c r="BL145" s="467"/>
      <c r="BM145" s="467"/>
      <c r="BN145" s="467"/>
      <c r="BO145" s="129"/>
      <c r="BP145" s="129"/>
      <c r="BQ145" s="129"/>
      <c r="BR145" s="129"/>
      <c r="BS145" s="129"/>
      <c r="BT145" s="129"/>
      <c r="BU145" s="129"/>
      <c r="BV145" s="129"/>
      <c r="BW145" s="129"/>
      <c r="BX145" s="129"/>
      <c r="BY145" s="129"/>
      <c r="BZ145" s="129"/>
      <c r="CA145" s="129"/>
      <c r="CB145" s="129"/>
      <c r="CC145" s="129"/>
      <c r="CD145" s="129"/>
      <c r="CE145" s="129"/>
      <c r="CF145" s="129"/>
      <c r="CG145" s="129"/>
      <c r="CH145" s="129"/>
      <c r="CI145" s="28"/>
      <c r="CJ145" s="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543"/>
      <c r="DH145" s="543"/>
      <c r="DI145" s="543"/>
      <c r="DJ145" s="390" t="s">
        <v>164</v>
      </c>
      <c r="DK145" s="390"/>
      <c r="DL145" s="390"/>
      <c r="DM145" s="390"/>
      <c r="DN145" s="390"/>
      <c r="DO145" s="390"/>
      <c r="DP145" s="390"/>
      <c r="DQ145" s="390"/>
      <c r="DR145" s="390"/>
      <c r="DS145" s="390"/>
      <c r="DT145" s="543"/>
      <c r="DU145" s="543"/>
      <c r="DV145" s="543"/>
      <c r="DW145" s="129"/>
      <c r="DX145" s="129"/>
      <c r="DY145" s="181"/>
      <c r="DZ145" s="129"/>
      <c r="EA145" s="129"/>
      <c r="EB145" s="544" t="str">
        <f>IF(入力表!C19="","",DATE(YEAR(入力表!C19),MONTH(入力表!C19),1))</f>
        <v/>
      </c>
      <c r="EC145" s="544"/>
      <c r="ED145" s="544"/>
      <c r="EE145" s="544"/>
      <c r="EF145" s="544"/>
      <c r="EG145" s="544"/>
      <c r="EH145" s="544"/>
    </row>
    <row r="146" spans="1:138" s="21" customFormat="1" ht="6.15" customHeight="1">
      <c r="A146" s="189"/>
      <c r="B146" s="129"/>
      <c r="C146" s="129"/>
      <c r="D146" s="129"/>
      <c r="E146" s="390"/>
      <c r="F146" s="390"/>
      <c r="G146" s="390"/>
      <c r="H146" s="512"/>
      <c r="I146" s="512"/>
      <c r="J146" s="512"/>
      <c r="K146" s="512"/>
      <c r="L146" s="512"/>
      <c r="M146" s="512"/>
      <c r="N146" s="512"/>
      <c r="O146" s="512"/>
      <c r="P146" s="512"/>
      <c r="Q146" s="512"/>
      <c r="R146" s="512"/>
      <c r="S146" s="512"/>
      <c r="T146" s="512"/>
      <c r="U146" s="512"/>
      <c r="V146" s="512"/>
      <c r="W146" s="512"/>
      <c r="X146" s="512"/>
      <c r="Y146" s="512"/>
      <c r="Z146" s="512"/>
      <c r="AA146" s="512"/>
      <c r="AB146" s="512"/>
      <c r="AC146" s="512"/>
      <c r="AD146" s="512"/>
      <c r="AE146" s="512"/>
      <c r="AF146" s="512"/>
      <c r="AG146" s="512"/>
      <c r="AH146" s="512"/>
      <c r="AI146" s="512"/>
      <c r="AJ146" s="512"/>
      <c r="AK146" s="512"/>
      <c r="AL146" s="512"/>
      <c r="AM146" s="512"/>
      <c r="AN146" s="512"/>
      <c r="AO146" s="512"/>
      <c r="AP146" s="512"/>
      <c r="AQ146" s="129"/>
      <c r="AR146" s="129"/>
      <c r="AS146" s="129"/>
      <c r="AT146" s="129"/>
      <c r="AU146" s="129"/>
      <c r="AV146" s="129"/>
      <c r="AW146" s="129"/>
      <c r="AX146" s="129"/>
      <c r="AY146" s="129"/>
      <c r="AZ146" s="467"/>
      <c r="BA146" s="467"/>
      <c r="BB146" s="467"/>
      <c r="BC146" s="467"/>
      <c r="BD146" s="467"/>
      <c r="BE146" s="467"/>
      <c r="BF146" s="467"/>
      <c r="BG146" s="467"/>
      <c r="BH146" s="467"/>
      <c r="BI146" s="467"/>
      <c r="BJ146" s="467"/>
      <c r="BK146" s="467"/>
      <c r="BL146" s="467"/>
      <c r="BM146" s="467"/>
      <c r="BN146" s="467"/>
      <c r="BO146" s="129"/>
      <c r="BP146" s="129"/>
      <c r="BQ146" s="129"/>
      <c r="BR146" s="129"/>
      <c r="BS146" s="129"/>
      <c r="BT146" s="129"/>
      <c r="BU146" s="129"/>
      <c r="BV146" s="129"/>
      <c r="BW146" s="129"/>
      <c r="BX146" s="129"/>
      <c r="BY146" s="129"/>
      <c r="BZ146" s="129"/>
      <c r="CA146" s="129"/>
      <c r="CB146" s="129"/>
      <c r="CC146" s="129"/>
      <c r="CD146" s="129"/>
      <c r="CE146" s="129"/>
      <c r="CF146" s="129"/>
      <c r="CG146" s="129"/>
      <c r="CH146" s="129"/>
      <c r="CI146" s="28"/>
      <c r="CJ146" s="436" t="str">
        <f>IF(U109="","",E109&amp;" "&amp;K109&amp;" "&amp;R109&amp;" "&amp;U109)</f>
        <v/>
      </c>
      <c r="CK146" s="390"/>
      <c r="CL146" s="390"/>
      <c r="CM146" s="390"/>
      <c r="CN146" s="390"/>
      <c r="CO146" s="390"/>
      <c r="CP146" s="390"/>
      <c r="CQ146" s="390"/>
      <c r="CR146" s="390"/>
      <c r="CS146" s="390"/>
      <c r="CT146" s="390"/>
      <c r="CU146" s="390"/>
      <c r="CV146" s="390"/>
      <c r="CW146" s="390"/>
      <c r="CX146" s="390"/>
      <c r="CY146" s="390" t="s">
        <v>165</v>
      </c>
      <c r="CZ146" s="390"/>
      <c r="DA146" s="390"/>
      <c r="DB146" s="390"/>
      <c r="DC146" s="390"/>
      <c r="DD146" s="28"/>
      <c r="DE146" s="28"/>
      <c r="DF146" s="28"/>
      <c r="DG146" s="543"/>
      <c r="DH146" s="543"/>
      <c r="DI146" s="543"/>
      <c r="DJ146" s="390"/>
      <c r="DK146" s="390"/>
      <c r="DL146" s="390"/>
      <c r="DM146" s="390"/>
      <c r="DN146" s="390"/>
      <c r="DO146" s="390"/>
      <c r="DP146" s="390"/>
      <c r="DQ146" s="390"/>
      <c r="DR146" s="390"/>
      <c r="DS146" s="390"/>
      <c r="DT146" s="543"/>
      <c r="DU146" s="543"/>
      <c r="DV146" s="543"/>
      <c r="DW146" s="129"/>
      <c r="DX146" s="129"/>
      <c r="DY146" s="181"/>
      <c r="DZ146" s="129"/>
      <c r="EA146" s="129"/>
      <c r="EB146" s="544"/>
      <c r="EC146" s="544"/>
      <c r="ED146" s="544"/>
      <c r="EE146" s="544"/>
      <c r="EF146" s="544"/>
      <c r="EG146" s="544"/>
      <c r="EH146" s="544"/>
    </row>
    <row r="147" spans="1:138" s="21" customFormat="1" ht="6.15" customHeight="1">
      <c r="A147" s="189"/>
      <c r="B147" s="129"/>
      <c r="C147" s="129"/>
      <c r="D147" s="129"/>
      <c r="E147" s="129"/>
      <c r="F147" s="129"/>
      <c r="G147" s="129"/>
      <c r="H147" s="545" t="str">
        <f>IF(Q45="","",Q45)</f>
        <v/>
      </c>
      <c r="I147" s="545"/>
      <c r="J147" s="545"/>
      <c r="K147" s="545"/>
      <c r="L147" s="545"/>
      <c r="M147" s="545"/>
      <c r="N147" s="545"/>
      <c r="O147" s="545"/>
      <c r="P147" s="545"/>
      <c r="Q147" s="545"/>
      <c r="R147" s="545"/>
      <c r="S147" s="545"/>
      <c r="T147" s="545"/>
      <c r="U147" s="545"/>
      <c r="V147" s="545"/>
      <c r="W147" s="28"/>
      <c r="X147" s="28"/>
      <c r="Y147" s="28"/>
      <c r="Z147" s="390" t="s">
        <v>166</v>
      </c>
      <c r="AA147" s="390"/>
      <c r="AB147" s="390"/>
      <c r="AC147" s="546">
        <v>22</v>
      </c>
      <c r="AD147" s="546"/>
      <c r="AE147" s="546"/>
      <c r="AF147" s="546"/>
      <c r="AG147" s="546"/>
      <c r="AH147" s="546"/>
      <c r="AI147" s="546"/>
      <c r="AJ147" s="546"/>
      <c r="AK147" s="546"/>
      <c r="AL147" s="546"/>
      <c r="AM147" s="546"/>
      <c r="AN147" s="546"/>
      <c r="AO147" s="546"/>
      <c r="AP147" s="546"/>
      <c r="AQ147" s="390" t="s">
        <v>167</v>
      </c>
      <c r="AR147" s="390"/>
      <c r="AS147" s="390"/>
      <c r="AT147" s="129"/>
      <c r="AU147" s="129"/>
      <c r="AV147" s="129"/>
      <c r="AW147" s="129"/>
      <c r="AX147" s="129"/>
      <c r="AY147" s="129"/>
      <c r="AZ147" s="546" t="str">
        <f>IF(H147="","",ROUND(H147/AC147,-1))</f>
        <v/>
      </c>
      <c r="BA147" s="546"/>
      <c r="BB147" s="546"/>
      <c r="BC147" s="546"/>
      <c r="BD147" s="546"/>
      <c r="BE147" s="546"/>
      <c r="BF147" s="546"/>
      <c r="BG147" s="546"/>
      <c r="BH147" s="546"/>
      <c r="BI147" s="546"/>
      <c r="BJ147" s="546"/>
      <c r="BK147" s="546"/>
      <c r="BL147" s="546"/>
      <c r="BM147" s="546"/>
      <c r="BN147" s="546"/>
      <c r="BO147" s="129"/>
      <c r="BP147" s="129"/>
      <c r="BQ147" s="129"/>
      <c r="BR147" s="129"/>
      <c r="BS147" s="129"/>
      <c r="BT147" s="129"/>
      <c r="BU147" s="129"/>
      <c r="BV147" s="129"/>
      <c r="BW147" s="129"/>
      <c r="BX147" s="129"/>
      <c r="BY147" s="129"/>
      <c r="BZ147" s="129"/>
      <c r="CA147" s="129"/>
      <c r="CB147" s="129"/>
      <c r="CC147" s="129"/>
      <c r="CD147" s="129"/>
      <c r="CE147" s="129"/>
      <c r="CF147" s="129"/>
      <c r="CG147" s="129"/>
      <c r="CH147" s="129"/>
      <c r="CI147" s="28"/>
      <c r="CJ147" s="436"/>
      <c r="CK147" s="390"/>
      <c r="CL147" s="390"/>
      <c r="CM147" s="390"/>
      <c r="CN147" s="390"/>
      <c r="CO147" s="390"/>
      <c r="CP147" s="390"/>
      <c r="CQ147" s="390"/>
      <c r="CR147" s="390"/>
      <c r="CS147" s="390"/>
      <c r="CT147" s="390"/>
      <c r="CU147" s="390"/>
      <c r="CV147" s="390"/>
      <c r="CW147" s="390"/>
      <c r="CX147" s="390"/>
      <c r="CY147" s="390"/>
      <c r="CZ147" s="390"/>
      <c r="DA147" s="390"/>
      <c r="DB147" s="390"/>
      <c r="DC147" s="390"/>
      <c r="DD147" s="28"/>
      <c r="DE147" s="28"/>
      <c r="DF147" s="28"/>
      <c r="DG147" s="28"/>
      <c r="DH147" s="28"/>
      <c r="DI147" s="28"/>
      <c r="DJ147" s="28"/>
      <c r="DK147" s="28"/>
      <c r="DL147" s="28"/>
      <c r="DM147" s="28"/>
      <c r="DN147" s="28"/>
      <c r="DO147" s="129"/>
      <c r="DP147" s="129"/>
      <c r="DQ147" s="129"/>
      <c r="DR147" s="129"/>
      <c r="DS147" s="129"/>
      <c r="DT147" s="129"/>
      <c r="DU147" s="129"/>
      <c r="DV147" s="129"/>
      <c r="DW147" s="129"/>
      <c r="DX147" s="129"/>
      <c r="DY147" s="181"/>
      <c r="DZ147" s="129"/>
      <c r="EA147" s="129"/>
      <c r="EB147" s="544"/>
      <c r="EC147" s="544"/>
      <c r="ED147" s="544"/>
      <c r="EE147" s="544"/>
      <c r="EF147" s="544"/>
      <c r="EG147" s="544"/>
      <c r="EH147" s="544"/>
    </row>
    <row r="148" spans="1:138" s="21" customFormat="1" ht="6.15" customHeight="1">
      <c r="A148" s="189"/>
      <c r="B148" s="129"/>
      <c r="C148" s="129"/>
      <c r="D148" s="129"/>
      <c r="H148" s="545"/>
      <c r="I148" s="545"/>
      <c r="J148" s="545"/>
      <c r="K148" s="545"/>
      <c r="L148" s="545"/>
      <c r="M148" s="545"/>
      <c r="N148" s="545"/>
      <c r="O148" s="545"/>
      <c r="P148" s="545"/>
      <c r="Q148" s="545"/>
      <c r="R148" s="545"/>
      <c r="S148" s="545"/>
      <c r="T148" s="545"/>
      <c r="U148" s="545"/>
      <c r="V148" s="545"/>
      <c r="W148" s="28"/>
      <c r="X148" s="28"/>
      <c r="Y148" s="129"/>
      <c r="Z148" s="390"/>
      <c r="AA148" s="390"/>
      <c r="AB148" s="390"/>
      <c r="AC148" s="546"/>
      <c r="AD148" s="546"/>
      <c r="AE148" s="546"/>
      <c r="AF148" s="546"/>
      <c r="AG148" s="546"/>
      <c r="AH148" s="546"/>
      <c r="AI148" s="546"/>
      <c r="AJ148" s="546"/>
      <c r="AK148" s="546"/>
      <c r="AL148" s="546"/>
      <c r="AM148" s="546"/>
      <c r="AN148" s="546"/>
      <c r="AO148" s="546"/>
      <c r="AP148" s="546"/>
      <c r="AQ148" s="390"/>
      <c r="AR148" s="390"/>
      <c r="AS148" s="390"/>
      <c r="AT148" s="129"/>
      <c r="AU148" s="129"/>
      <c r="AV148" s="129"/>
      <c r="AW148" s="129"/>
      <c r="AX148" s="129"/>
      <c r="AY148" s="129"/>
      <c r="AZ148" s="546"/>
      <c r="BA148" s="546"/>
      <c r="BB148" s="546"/>
      <c r="BC148" s="546"/>
      <c r="BD148" s="546"/>
      <c r="BE148" s="546"/>
      <c r="BF148" s="546"/>
      <c r="BG148" s="546"/>
      <c r="BH148" s="546"/>
      <c r="BI148" s="546"/>
      <c r="BJ148" s="546"/>
      <c r="BK148" s="546"/>
      <c r="BL148" s="546"/>
      <c r="BM148" s="546"/>
      <c r="BN148" s="546"/>
      <c r="BO148" s="129"/>
      <c r="BP148" s="129"/>
      <c r="BQ148" s="129"/>
      <c r="BR148" s="129"/>
      <c r="BS148" s="129"/>
      <c r="BT148" s="129"/>
      <c r="BU148" s="129"/>
      <c r="BV148" s="129"/>
      <c r="BW148" s="129"/>
      <c r="BX148" s="129"/>
      <c r="BY148" s="129"/>
      <c r="BZ148" s="129"/>
      <c r="CA148" s="129"/>
      <c r="CB148" s="129"/>
      <c r="CC148" s="129"/>
      <c r="CD148" s="129"/>
      <c r="CE148" s="129"/>
      <c r="CF148" s="129"/>
      <c r="CG148" s="129"/>
      <c r="CH148" s="129"/>
      <c r="CI148" s="28"/>
      <c r="CJ148" s="437"/>
      <c r="CK148" s="438"/>
      <c r="CL148" s="438"/>
      <c r="CM148" s="438"/>
      <c r="CN148" s="438"/>
      <c r="CO148" s="438"/>
      <c r="CP148" s="438"/>
      <c r="CQ148" s="438"/>
      <c r="CR148" s="438"/>
      <c r="CS148" s="438"/>
      <c r="CT148" s="438"/>
      <c r="CU148" s="438"/>
      <c r="CV148" s="438"/>
      <c r="CW148" s="438"/>
      <c r="CX148" s="438"/>
      <c r="CY148" s="438"/>
      <c r="CZ148" s="438"/>
      <c r="DA148" s="438"/>
      <c r="DB148" s="438"/>
      <c r="DC148" s="438"/>
      <c r="DD148" s="30"/>
      <c r="DE148" s="30"/>
      <c r="DF148" s="30"/>
      <c r="DG148" s="30"/>
      <c r="DH148" s="30"/>
      <c r="DI148" s="30"/>
      <c r="DJ148" s="30"/>
      <c r="DK148" s="30"/>
      <c r="DL148" s="30"/>
      <c r="DM148" s="30"/>
      <c r="DN148" s="30"/>
      <c r="DO148" s="185"/>
      <c r="DP148" s="185"/>
      <c r="DQ148" s="185"/>
      <c r="DR148" s="185"/>
      <c r="DS148" s="185"/>
      <c r="DT148" s="185"/>
      <c r="DU148" s="185"/>
      <c r="DV148" s="185"/>
      <c r="DW148" s="185"/>
      <c r="DX148" s="185"/>
      <c r="DY148" s="191"/>
      <c r="DZ148" s="129"/>
      <c r="EA148" s="129"/>
      <c r="EB148" s="544"/>
      <c r="EC148" s="544"/>
      <c r="ED148" s="544"/>
      <c r="EE148" s="544"/>
      <c r="EF148" s="544"/>
      <c r="EG148" s="544"/>
      <c r="EH148" s="544"/>
    </row>
    <row r="149" spans="1:138" s="21" customFormat="1" ht="6.15" customHeight="1">
      <c r="A149" s="189"/>
      <c r="B149" s="129"/>
      <c r="C149" s="129"/>
      <c r="D149" s="129"/>
      <c r="H149" s="545"/>
      <c r="I149" s="545"/>
      <c r="J149" s="545"/>
      <c r="K149" s="545"/>
      <c r="L149" s="545"/>
      <c r="M149" s="545"/>
      <c r="N149" s="545"/>
      <c r="O149" s="545"/>
      <c r="P149" s="545"/>
      <c r="Q149" s="545"/>
      <c r="R149" s="545"/>
      <c r="S149" s="545"/>
      <c r="T149" s="545"/>
      <c r="U149" s="545"/>
      <c r="V149" s="545"/>
      <c r="W149" s="28"/>
      <c r="X149" s="28"/>
      <c r="Y149" s="129"/>
      <c r="Z149" s="390"/>
      <c r="AA149" s="390"/>
      <c r="AB149" s="390"/>
      <c r="AC149" s="546"/>
      <c r="AD149" s="546"/>
      <c r="AE149" s="546"/>
      <c r="AF149" s="546"/>
      <c r="AG149" s="546"/>
      <c r="AH149" s="546"/>
      <c r="AI149" s="546"/>
      <c r="AJ149" s="546"/>
      <c r="AK149" s="546"/>
      <c r="AL149" s="546"/>
      <c r="AM149" s="546"/>
      <c r="AN149" s="546"/>
      <c r="AO149" s="546"/>
      <c r="AP149" s="546"/>
      <c r="AQ149" s="390"/>
      <c r="AR149" s="390"/>
      <c r="AS149" s="390"/>
      <c r="AT149" s="129"/>
      <c r="AU149" s="129"/>
      <c r="AV149" s="129"/>
      <c r="AW149" s="129"/>
      <c r="AX149" s="129"/>
      <c r="AY149" s="129"/>
      <c r="AZ149" s="546"/>
      <c r="BA149" s="546"/>
      <c r="BB149" s="546"/>
      <c r="BC149" s="546"/>
      <c r="BD149" s="546"/>
      <c r="BE149" s="546"/>
      <c r="BF149" s="546"/>
      <c r="BG149" s="546"/>
      <c r="BH149" s="546"/>
      <c r="BI149" s="546"/>
      <c r="BJ149" s="546"/>
      <c r="BK149" s="546"/>
      <c r="BL149" s="546"/>
      <c r="BM149" s="546"/>
      <c r="BN149" s="546"/>
      <c r="BO149" s="129"/>
      <c r="BP149" s="129"/>
      <c r="BQ149" s="129"/>
      <c r="BR149" s="129"/>
      <c r="BS149" s="129"/>
      <c r="BT149" s="129"/>
      <c r="BU149" s="129"/>
      <c r="BV149" s="129"/>
      <c r="BW149" s="129"/>
      <c r="BX149" s="129"/>
      <c r="BY149" s="129"/>
      <c r="BZ149" s="129"/>
      <c r="CA149" s="129"/>
      <c r="CB149" s="129"/>
      <c r="CC149" s="129"/>
      <c r="CD149" s="129"/>
      <c r="CE149" s="129"/>
      <c r="CF149" s="129"/>
      <c r="CG149" s="129"/>
      <c r="CH149" s="117"/>
      <c r="CI149" s="28"/>
      <c r="CJ149" s="547" t="str">
        <f>IF(EB145="","",TEXT(EB145,"aaaa"))</f>
        <v/>
      </c>
      <c r="CK149" s="548"/>
      <c r="CL149" s="548"/>
      <c r="CM149" s="548"/>
      <c r="CN149" s="548"/>
      <c r="CO149" s="548"/>
      <c r="CP149" s="549"/>
      <c r="CQ149" s="488" t="str">
        <f>IF(入力表!K16=1,"①",1)</f>
        <v>①</v>
      </c>
      <c r="CR149" s="489"/>
      <c r="CS149" s="489"/>
      <c r="CT149" s="489"/>
      <c r="CU149" s="489"/>
      <c r="CV149" s="489"/>
      <c r="CW149" s="556"/>
      <c r="CX149" s="488" t="str">
        <f>IF(入力表!L16=8,"⑧",8)</f>
        <v>⑧</v>
      </c>
      <c r="CY149" s="489"/>
      <c r="CZ149" s="489"/>
      <c r="DA149" s="489"/>
      <c r="DB149" s="489"/>
      <c r="DC149" s="489"/>
      <c r="DD149" s="556"/>
      <c r="DE149" s="488" t="str">
        <f>IF(入力表!M16=15,"⑮",15)</f>
        <v>⑮</v>
      </c>
      <c r="DF149" s="489"/>
      <c r="DG149" s="489"/>
      <c r="DH149" s="489"/>
      <c r="DI149" s="489"/>
      <c r="DJ149" s="489"/>
      <c r="DK149" s="556"/>
      <c r="DL149" s="488" t="str">
        <f>IF(入力表!N16=22,"㉒",22)</f>
        <v>㉒</v>
      </c>
      <c r="DM149" s="489"/>
      <c r="DN149" s="489"/>
      <c r="DO149" s="489"/>
      <c r="DP149" s="489"/>
      <c r="DQ149" s="489"/>
      <c r="DR149" s="556"/>
      <c r="DS149" s="488" t="str">
        <f>IF(入力表!O16=29,"㉙",29)</f>
        <v>㉙</v>
      </c>
      <c r="DT149" s="489"/>
      <c r="DU149" s="489"/>
      <c r="DV149" s="489"/>
      <c r="DW149" s="489"/>
      <c r="DX149" s="489"/>
      <c r="DY149" s="559"/>
      <c r="DZ149" s="49"/>
      <c r="EA149" s="49"/>
    </row>
    <row r="150" spans="1:138" s="21" customFormat="1" ht="6.15" customHeight="1">
      <c r="A150" s="18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28"/>
      <c r="X150" s="28"/>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29"/>
      <c r="BL150" s="129"/>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17"/>
      <c r="CI150" s="28"/>
      <c r="CJ150" s="550"/>
      <c r="CK150" s="551"/>
      <c r="CL150" s="551"/>
      <c r="CM150" s="551"/>
      <c r="CN150" s="551"/>
      <c r="CO150" s="551"/>
      <c r="CP150" s="552"/>
      <c r="CQ150" s="490"/>
      <c r="CR150" s="491"/>
      <c r="CS150" s="491"/>
      <c r="CT150" s="491"/>
      <c r="CU150" s="491"/>
      <c r="CV150" s="491"/>
      <c r="CW150" s="557"/>
      <c r="CX150" s="490"/>
      <c r="CY150" s="491"/>
      <c r="CZ150" s="491"/>
      <c r="DA150" s="491"/>
      <c r="DB150" s="491"/>
      <c r="DC150" s="491"/>
      <c r="DD150" s="557"/>
      <c r="DE150" s="490"/>
      <c r="DF150" s="491"/>
      <c r="DG150" s="491"/>
      <c r="DH150" s="491"/>
      <c r="DI150" s="491"/>
      <c r="DJ150" s="491"/>
      <c r="DK150" s="557"/>
      <c r="DL150" s="490"/>
      <c r="DM150" s="491"/>
      <c r="DN150" s="491"/>
      <c r="DO150" s="491"/>
      <c r="DP150" s="491"/>
      <c r="DQ150" s="491"/>
      <c r="DR150" s="557"/>
      <c r="DS150" s="490"/>
      <c r="DT150" s="491"/>
      <c r="DU150" s="491"/>
      <c r="DV150" s="491"/>
      <c r="DW150" s="491"/>
      <c r="DX150" s="491"/>
      <c r="DY150" s="560"/>
      <c r="DZ150" s="49"/>
      <c r="EA150" s="49"/>
    </row>
    <row r="151" spans="1:138" s="21" customFormat="1" ht="6.15" customHeight="1">
      <c r="A151" s="189"/>
      <c r="B151" s="129"/>
      <c r="C151" s="129"/>
      <c r="D151" s="129"/>
      <c r="E151" s="49"/>
      <c r="F151" s="49"/>
      <c r="G151" s="49"/>
      <c r="H151" s="49"/>
      <c r="I151" s="49"/>
      <c r="J151" s="49"/>
      <c r="K151" s="49"/>
      <c r="L151" s="129"/>
      <c r="M151" s="28"/>
      <c r="N151" s="28"/>
      <c r="O151" s="28"/>
      <c r="P151" s="28"/>
      <c r="Q151" s="28"/>
      <c r="R151" s="28"/>
      <c r="S151" s="28"/>
      <c r="T151" s="28"/>
      <c r="U151" s="28"/>
      <c r="V151" s="28"/>
      <c r="W151" s="28"/>
      <c r="X151" s="28"/>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c r="AU151" s="129"/>
      <c r="AV151" s="129"/>
      <c r="AW151" s="129"/>
      <c r="AX151" s="129"/>
      <c r="AY151" s="129"/>
      <c r="AZ151" s="49"/>
      <c r="BA151" s="49"/>
      <c r="BB151" s="49"/>
      <c r="BC151" s="49"/>
      <c r="BD151" s="49"/>
      <c r="BE151" s="49"/>
      <c r="BF151" s="49"/>
      <c r="BG151" s="49"/>
      <c r="BH151" s="49"/>
      <c r="BI151" s="49"/>
      <c r="BJ151" s="49"/>
      <c r="BK151" s="49"/>
      <c r="BL151" s="49"/>
      <c r="BM151" s="49"/>
      <c r="BN151" s="49"/>
      <c r="BO151" s="129"/>
      <c r="BP151" s="129"/>
      <c r="BQ151" s="129"/>
      <c r="BR151" s="129"/>
      <c r="BS151" s="129"/>
      <c r="BT151" s="129"/>
      <c r="BU151" s="129"/>
      <c r="BV151" s="129"/>
      <c r="BW151" s="129"/>
      <c r="BX151" s="129"/>
      <c r="BY151" s="129"/>
      <c r="BZ151" s="129"/>
      <c r="CA151" s="129"/>
      <c r="CB151" s="129"/>
      <c r="CC151" s="129"/>
      <c r="CD151" s="129"/>
      <c r="CE151" s="129"/>
      <c r="CF151" s="129"/>
      <c r="CG151" s="129"/>
      <c r="CH151" s="129"/>
      <c r="CI151" s="28"/>
      <c r="CJ151" s="550"/>
      <c r="CK151" s="551"/>
      <c r="CL151" s="551"/>
      <c r="CM151" s="551"/>
      <c r="CN151" s="551"/>
      <c r="CO151" s="551"/>
      <c r="CP151" s="552"/>
      <c r="CQ151" s="490"/>
      <c r="CR151" s="491"/>
      <c r="CS151" s="491"/>
      <c r="CT151" s="491"/>
      <c r="CU151" s="491"/>
      <c r="CV151" s="491"/>
      <c r="CW151" s="557"/>
      <c r="CX151" s="490"/>
      <c r="CY151" s="491"/>
      <c r="CZ151" s="491"/>
      <c r="DA151" s="491"/>
      <c r="DB151" s="491"/>
      <c r="DC151" s="491"/>
      <c r="DD151" s="557"/>
      <c r="DE151" s="490"/>
      <c r="DF151" s="491"/>
      <c r="DG151" s="491"/>
      <c r="DH151" s="491"/>
      <c r="DI151" s="491"/>
      <c r="DJ151" s="491"/>
      <c r="DK151" s="557"/>
      <c r="DL151" s="490"/>
      <c r="DM151" s="491"/>
      <c r="DN151" s="491"/>
      <c r="DO151" s="491"/>
      <c r="DP151" s="491"/>
      <c r="DQ151" s="491"/>
      <c r="DR151" s="557"/>
      <c r="DS151" s="490"/>
      <c r="DT151" s="491"/>
      <c r="DU151" s="491"/>
      <c r="DV151" s="491"/>
      <c r="DW151" s="491"/>
      <c r="DX151" s="491"/>
      <c r="DY151" s="560"/>
      <c r="DZ151" s="49"/>
      <c r="EA151" s="49"/>
    </row>
    <row r="152" spans="1:138" s="21" customFormat="1" ht="6.15" customHeight="1">
      <c r="A152" s="189"/>
      <c r="B152" s="129"/>
      <c r="C152" s="129"/>
      <c r="D152" s="129"/>
      <c r="E152" s="49"/>
      <c r="F152" s="49"/>
      <c r="G152" s="49"/>
      <c r="H152" s="467" t="s">
        <v>163</v>
      </c>
      <c r="I152" s="467"/>
      <c r="J152" s="467"/>
      <c r="K152" s="467"/>
      <c r="L152" s="467"/>
      <c r="M152" s="467"/>
      <c r="N152" s="467"/>
      <c r="O152" s="467"/>
      <c r="P152" s="467"/>
      <c r="Q152" s="467"/>
      <c r="R152" s="467"/>
      <c r="S152" s="467"/>
      <c r="T152" s="467"/>
      <c r="U152" s="467"/>
      <c r="V152" s="467"/>
      <c r="W152" s="28"/>
      <c r="X152" s="28"/>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129"/>
      <c r="AZ152" s="467" t="s">
        <v>168</v>
      </c>
      <c r="BA152" s="467"/>
      <c r="BB152" s="467"/>
      <c r="BC152" s="467"/>
      <c r="BD152" s="467"/>
      <c r="BE152" s="467"/>
      <c r="BF152" s="467"/>
      <c r="BG152" s="467"/>
      <c r="BH152" s="467"/>
      <c r="BI152" s="467"/>
      <c r="BJ152" s="467"/>
      <c r="BK152" s="467"/>
      <c r="BL152" s="467"/>
      <c r="BM152" s="467"/>
      <c r="BN152" s="467"/>
      <c r="BO152" s="129"/>
      <c r="BP152" s="129"/>
      <c r="BQ152" s="129"/>
      <c r="BR152" s="129"/>
      <c r="BS152" s="129"/>
      <c r="BT152" s="129"/>
      <c r="BU152" s="129"/>
      <c r="BV152" s="129"/>
      <c r="BW152" s="129"/>
      <c r="BX152" s="129"/>
      <c r="BY152" s="129"/>
      <c r="BZ152" s="129"/>
      <c r="CA152" s="129"/>
      <c r="CB152" s="129"/>
      <c r="CC152" s="129"/>
      <c r="CD152" s="129"/>
      <c r="CE152" s="129"/>
      <c r="CF152" s="129"/>
      <c r="CG152" s="129"/>
      <c r="CH152" s="129"/>
      <c r="CI152" s="28"/>
      <c r="CJ152" s="553"/>
      <c r="CK152" s="554"/>
      <c r="CL152" s="554"/>
      <c r="CM152" s="554"/>
      <c r="CN152" s="554"/>
      <c r="CO152" s="554"/>
      <c r="CP152" s="555"/>
      <c r="CQ152" s="492"/>
      <c r="CR152" s="493"/>
      <c r="CS152" s="493"/>
      <c r="CT152" s="493"/>
      <c r="CU152" s="493"/>
      <c r="CV152" s="493"/>
      <c r="CW152" s="558"/>
      <c r="CX152" s="492"/>
      <c r="CY152" s="493"/>
      <c r="CZ152" s="493"/>
      <c r="DA152" s="493"/>
      <c r="DB152" s="493"/>
      <c r="DC152" s="493"/>
      <c r="DD152" s="558"/>
      <c r="DE152" s="492"/>
      <c r="DF152" s="493"/>
      <c r="DG152" s="493"/>
      <c r="DH152" s="493"/>
      <c r="DI152" s="493"/>
      <c r="DJ152" s="493"/>
      <c r="DK152" s="558"/>
      <c r="DL152" s="492"/>
      <c r="DM152" s="493"/>
      <c r="DN152" s="493"/>
      <c r="DO152" s="493"/>
      <c r="DP152" s="493"/>
      <c r="DQ152" s="493"/>
      <c r="DR152" s="558"/>
      <c r="DS152" s="492"/>
      <c r="DT152" s="493"/>
      <c r="DU152" s="493"/>
      <c r="DV152" s="493"/>
      <c r="DW152" s="493"/>
      <c r="DX152" s="493"/>
      <c r="DY152" s="561"/>
      <c r="DZ152" s="49"/>
      <c r="EA152" s="49"/>
    </row>
    <row r="153" spans="1:138" s="21" customFormat="1" ht="6.15" customHeight="1">
      <c r="A153" s="189"/>
      <c r="B153" s="129"/>
      <c r="C153" s="129"/>
      <c r="D153" s="129"/>
      <c r="E153" s="129"/>
      <c r="F153" s="129"/>
      <c r="G153" s="129"/>
      <c r="H153" s="467"/>
      <c r="I153" s="467"/>
      <c r="J153" s="467"/>
      <c r="K153" s="467"/>
      <c r="L153" s="467"/>
      <c r="M153" s="467"/>
      <c r="N153" s="467"/>
      <c r="O153" s="467"/>
      <c r="P153" s="467"/>
      <c r="Q153" s="467"/>
      <c r="R153" s="467"/>
      <c r="S153" s="467"/>
      <c r="T153" s="467"/>
      <c r="U153" s="467"/>
      <c r="V153" s="467"/>
      <c r="W153" s="129"/>
      <c r="X153" s="129"/>
      <c r="Y153" s="129"/>
      <c r="Z153" s="129"/>
      <c r="AA153" s="129"/>
      <c r="AB153" s="129"/>
      <c r="AC153" s="562">
        <v>2</v>
      </c>
      <c r="AD153" s="563"/>
      <c r="AE153" s="563"/>
      <c r="AF153" s="563"/>
      <c r="AG153" s="563"/>
      <c r="AH153" s="563"/>
      <c r="AI153" s="563"/>
      <c r="AJ153" s="563"/>
      <c r="AK153" s="563"/>
      <c r="AL153" s="563"/>
      <c r="AM153" s="563"/>
      <c r="AN153" s="563"/>
      <c r="AO153" s="563"/>
      <c r="AP153" s="563"/>
      <c r="AQ153" s="129"/>
      <c r="AR153" s="129"/>
      <c r="AS153" s="129"/>
      <c r="AT153" s="129"/>
      <c r="AU153" s="129"/>
      <c r="AV153" s="129"/>
      <c r="AW153" s="129"/>
      <c r="AX153" s="129"/>
      <c r="AY153" s="129"/>
      <c r="AZ153" s="467"/>
      <c r="BA153" s="467"/>
      <c r="BB153" s="467"/>
      <c r="BC153" s="467"/>
      <c r="BD153" s="467"/>
      <c r="BE153" s="467"/>
      <c r="BF153" s="467"/>
      <c r="BG153" s="467"/>
      <c r="BH153" s="467"/>
      <c r="BI153" s="467"/>
      <c r="BJ153" s="467"/>
      <c r="BK153" s="467"/>
      <c r="BL153" s="467"/>
      <c r="BM153" s="467"/>
      <c r="BN153" s="467"/>
      <c r="BR153" s="129"/>
      <c r="BS153" s="129"/>
      <c r="BT153" s="129"/>
      <c r="BU153" s="129"/>
      <c r="BV153" s="129"/>
      <c r="BW153" s="129"/>
      <c r="BX153" s="129"/>
      <c r="BY153" s="129"/>
      <c r="BZ153" s="129"/>
      <c r="CA153" s="129"/>
      <c r="CB153" s="129"/>
      <c r="CC153" s="129"/>
      <c r="CD153" s="129"/>
      <c r="CE153" s="129"/>
      <c r="CF153" s="129"/>
      <c r="CG153" s="129"/>
      <c r="CH153" s="129"/>
      <c r="CJ153" s="547" t="str">
        <f>IF(EB145="","",TEXT(EB145+1,"aaaa"))</f>
        <v/>
      </c>
      <c r="CK153" s="548"/>
      <c r="CL153" s="548"/>
      <c r="CM153" s="548"/>
      <c r="CN153" s="548"/>
      <c r="CO153" s="548"/>
      <c r="CP153" s="549"/>
      <c r="CQ153" s="488" t="str">
        <f>IF(入力表!K17=2,"②",2)</f>
        <v>②</v>
      </c>
      <c r="CR153" s="489"/>
      <c r="CS153" s="489"/>
      <c r="CT153" s="489"/>
      <c r="CU153" s="489"/>
      <c r="CV153" s="489"/>
      <c r="CW153" s="556"/>
      <c r="CX153" s="488" t="str">
        <f>IF(入力表!L17=9,"⑨",9)</f>
        <v>⑨</v>
      </c>
      <c r="CY153" s="489"/>
      <c r="CZ153" s="489"/>
      <c r="DA153" s="489"/>
      <c r="DB153" s="489"/>
      <c r="DC153" s="489"/>
      <c r="DD153" s="556"/>
      <c r="DE153" s="488" t="str">
        <f>IF(入力表!M17=16,"⑯",16)</f>
        <v>⑯</v>
      </c>
      <c r="DF153" s="489"/>
      <c r="DG153" s="489"/>
      <c r="DH153" s="489"/>
      <c r="DI153" s="489"/>
      <c r="DJ153" s="489"/>
      <c r="DK153" s="556"/>
      <c r="DL153" s="488" t="str">
        <f>IF(入力表!N17=23,"㉓",23)</f>
        <v>㉓</v>
      </c>
      <c r="DM153" s="489"/>
      <c r="DN153" s="489"/>
      <c r="DO153" s="489"/>
      <c r="DP153" s="489"/>
      <c r="DQ153" s="489"/>
      <c r="DR153" s="556"/>
      <c r="DS153" s="488" t="str">
        <f>IF(入力表!O17=30,"㉚",30)</f>
        <v>㉚</v>
      </c>
      <c r="DT153" s="489"/>
      <c r="DU153" s="489"/>
      <c r="DV153" s="489"/>
      <c r="DW153" s="489"/>
      <c r="DX153" s="489"/>
      <c r="DY153" s="559"/>
      <c r="DZ153" s="49"/>
      <c r="EA153" s="49"/>
    </row>
    <row r="154" spans="1:138" s="21" customFormat="1" ht="6.15" customHeight="1">
      <c r="A154" s="22"/>
      <c r="E154" s="129"/>
      <c r="F154" s="129"/>
      <c r="G154" s="129"/>
      <c r="H154" s="467"/>
      <c r="I154" s="467"/>
      <c r="J154" s="467"/>
      <c r="K154" s="467"/>
      <c r="L154" s="467"/>
      <c r="M154" s="467"/>
      <c r="N154" s="467"/>
      <c r="O154" s="467"/>
      <c r="P154" s="467"/>
      <c r="Q154" s="467"/>
      <c r="R154" s="467"/>
      <c r="S154" s="467"/>
      <c r="T154" s="467"/>
      <c r="U154" s="467"/>
      <c r="V154" s="467"/>
      <c r="W154" s="129"/>
      <c r="X154" s="129"/>
      <c r="Y154" s="129"/>
      <c r="Z154" s="129"/>
      <c r="AA154" s="129"/>
      <c r="AB154" s="129"/>
      <c r="AC154" s="563"/>
      <c r="AD154" s="563"/>
      <c r="AE154" s="563"/>
      <c r="AF154" s="563"/>
      <c r="AG154" s="563"/>
      <c r="AH154" s="563"/>
      <c r="AI154" s="563"/>
      <c r="AJ154" s="563"/>
      <c r="AK154" s="563"/>
      <c r="AL154" s="563"/>
      <c r="AM154" s="563"/>
      <c r="AN154" s="563"/>
      <c r="AO154" s="563"/>
      <c r="AP154" s="563"/>
      <c r="AQ154" s="129"/>
      <c r="AR154" s="129"/>
      <c r="AS154" s="129"/>
      <c r="AT154" s="129"/>
      <c r="AU154" s="129"/>
      <c r="AV154" s="129"/>
      <c r="AW154" s="129"/>
      <c r="AX154" s="129"/>
      <c r="AY154" s="129"/>
      <c r="AZ154" s="467"/>
      <c r="BA154" s="467"/>
      <c r="BB154" s="467"/>
      <c r="BC154" s="467"/>
      <c r="BD154" s="467"/>
      <c r="BE154" s="467"/>
      <c r="BF154" s="467"/>
      <c r="BG154" s="467"/>
      <c r="BH154" s="467"/>
      <c r="BI154" s="467"/>
      <c r="BJ154" s="467"/>
      <c r="BK154" s="467"/>
      <c r="BL154" s="467"/>
      <c r="BM154" s="467"/>
      <c r="BN154" s="467"/>
      <c r="BR154" s="129"/>
      <c r="BS154" s="129"/>
      <c r="BT154" s="129"/>
      <c r="BU154" s="129"/>
      <c r="BV154" s="129"/>
      <c r="BW154" s="129"/>
      <c r="BX154" s="129"/>
      <c r="BY154" s="129"/>
      <c r="BZ154" s="129"/>
      <c r="CA154" s="129"/>
      <c r="CB154" s="129"/>
      <c r="CC154" s="129"/>
      <c r="CD154" s="129"/>
      <c r="CE154" s="129"/>
      <c r="CF154" s="129"/>
      <c r="CG154" s="129"/>
      <c r="CH154" s="129"/>
      <c r="CJ154" s="550"/>
      <c r="CK154" s="551"/>
      <c r="CL154" s="551"/>
      <c r="CM154" s="551"/>
      <c r="CN154" s="551"/>
      <c r="CO154" s="551"/>
      <c r="CP154" s="552"/>
      <c r="CQ154" s="490"/>
      <c r="CR154" s="491"/>
      <c r="CS154" s="491"/>
      <c r="CT154" s="491"/>
      <c r="CU154" s="491"/>
      <c r="CV154" s="491"/>
      <c r="CW154" s="557"/>
      <c r="CX154" s="490"/>
      <c r="CY154" s="491"/>
      <c r="CZ154" s="491"/>
      <c r="DA154" s="491"/>
      <c r="DB154" s="491"/>
      <c r="DC154" s="491"/>
      <c r="DD154" s="557"/>
      <c r="DE154" s="490"/>
      <c r="DF154" s="491"/>
      <c r="DG154" s="491"/>
      <c r="DH154" s="491"/>
      <c r="DI154" s="491"/>
      <c r="DJ154" s="491"/>
      <c r="DK154" s="557"/>
      <c r="DL154" s="490"/>
      <c r="DM154" s="491"/>
      <c r="DN154" s="491"/>
      <c r="DO154" s="491"/>
      <c r="DP154" s="491"/>
      <c r="DQ154" s="491"/>
      <c r="DR154" s="557"/>
      <c r="DS154" s="490"/>
      <c r="DT154" s="491"/>
      <c r="DU154" s="491"/>
      <c r="DV154" s="491"/>
      <c r="DW154" s="491"/>
      <c r="DX154" s="491"/>
      <c r="DY154" s="560"/>
      <c r="DZ154" s="49"/>
      <c r="EA154" s="49"/>
    </row>
    <row r="155" spans="1:138" s="21" customFormat="1" ht="6.15" customHeight="1">
      <c r="A155" s="22"/>
      <c r="E155" s="129"/>
      <c r="F155" s="129"/>
      <c r="G155" s="129"/>
      <c r="H155" s="546" t="str">
        <f>AZ147</f>
        <v/>
      </c>
      <c r="I155" s="546"/>
      <c r="J155" s="546"/>
      <c r="K155" s="546"/>
      <c r="L155" s="546"/>
      <c r="M155" s="546"/>
      <c r="N155" s="546"/>
      <c r="O155" s="546"/>
      <c r="P155" s="546"/>
      <c r="Q155" s="546"/>
      <c r="R155" s="546"/>
      <c r="S155" s="546"/>
      <c r="T155" s="546"/>
      <c r="U155" s="546"/>
      <c r="V155" s="546"/>
      <c r="W155" s="129"/>
      <c r="X155" s="129"/>
      <c r="Y155" s="129"/>
      <c r="Z155" s="390" t="s">
        <v>169</v>
      </c>
      <c r="AA155" s="390"/>
      <c r="AB155" s="390"/>
      <c r="AC155" s="563"/>
      <c r="AD155" s="563"/>
      <c r="AE155" s="563"/>
      <c r="AF155" s="563"/>
      <c r="AG155" s="563"/>
      <c r="AH155" s="563"/>
      <c r="AI155" s="563"/>
      <c r="AJ155" s="563"/>
      <c r="AK155" s="563"/>
      <c r="AL155" s="563"/>
      <c r="AM155" s="563"/>
      <c r="AN155" s="563"/>
      <c r="AO155" s="563"/>
      <c r="AP155" s="563"/>
      <c r="AQ155" s="390" t="s">
        <v>167</v>
      </c>
      <c r="AR155" s="390"/>
      <c r="AS155" s="390"/>
      <c r="AT155" s="129"/>
      <c r="AU155" s="129"/>
      <c r="AV155" s="129"/>
      <c r="AW155" s="129"/>
      <c r="AX155" s="129"/>
      <c r="AY155" s="129"/>
      <c r="AZ155" s="546" t="str">
        <f>IF(H155="","",ROUND(H155/3*2,0))</f>
        <v/>
      </c>
      <c r="BA155" s="546"/>
      <c r="BB155" s="546"/>
      <c r="BC155" s="546"/>
      <c r="BD155" s="546"/>
      <c r="BE155" s="546"/>
      <c r="BF155" s="546"/>
      <c r="BG155" s="546"/>
      <c r="BH155" s="546"/>
      <c r="BI155" s="546"/>
      <c r="BJ155" s="546"/>
      <c r="BK155" s="546"/>
      <c r="BL155" s="546"/>
      <c r="BM155" s="546"/>
      <c r="BN155" s="546"/>
      <c r="BR155" s="129"/>
      <c r="BS155" s="129"/>
      <c r="BT155" s="129"/>
      <c r="BU155" s="129"/>
      <c r="BV155" s="129"/>
      <c r="BW155" s="129"/>
      <c r="BX155" s="129"/>
      <c r="BY155" s="129"/>
      <c r="BZ155" s="129"/>
      <c r="CA155" s="129"/>
      <c r="CB155" s="129"/>
      <c r="CC155" s="129"/>
      <c r="CD155" s="129"/>
      <c r="CE155" s="129"/>
      <c r="CF155" s="129"/>
      <c r="CG155" s="129"/>
      <c r="CH155" s="129"/>
      <c r="CJ155" s="550"/>
      <c r="CK155" s="551"/>
      <c r="CL155" s="551"/>
      <c r="CM155" s="551"/>
      <c r="CN155" s="551"/>
      <c r="CO155" s="551"/>
      <c r="CP155" s="552"/>
      <c r="CQ155" s="490"/>
      <c r="CR155" s="491"/>
      <c r="CS155" s="491"/>
      <c r="CT155" s="491"/>
      <c r="CU155" s="491"/>
      <c r="CV155" s="491"/>
      <c r="CW155" s="557"/>
      <c r="CX155" s="490"/>
      <c r="CY155" s="491"/>
      <c r="CZ155" s="491"/>
      <c r="DA155" s="491"/>
      <c r="DB155" s="491"/>
      <c r="DC155" s="491"/>
      <c r="DD155" s="557"/>
      <c r="DE155" s="490"/>
      <c r="DF155" s="491"/>
      <c r="DG155" s="491"/>
      <c r="DH155" s="491"/>
      <c r="DI155" s="491"/>
      <c r="DJ155" s="491"/>
      <c r="DK155" s="557"/>
      <c r="DL155" s="490"/>
      <c r="DM155" s="491"/>
      <c r="DN155" s="491"/>
      <c r="DO155" s="491"/>
      <c r="DP155" s="491"/>
      <c r="DQ155" s="491"/>
      <c r="DR155" s="557"/>
      <c r="DS155" s="490"/>
      <c r="DT155" s="491"/>
      <c r="DU155" s="491"/>
      <c r="DV155" s="491"/>
      <c r="DW155" s="491"/>
      <c r="DX155" s="491"/>
      <c r="DY155" s="560"/>
      <c r="DZ155" s="129"/>
      <c r="EA155" s="129"/>
    </row>
    <row r="156" spans="1:138" s="21" customFormat="1" ht="6.15" customHeight="1">
      <c r="A156" s="22"/>
      <c r="E156" s="129"/>
      <c r="F156" s="129"/>
      <c r="G156" s="129"/>
      <c r="H156" s="546"/>
      <c r="I156" s="546"/>
      <c r="J156" s="546"/>
      <c r="K156" s="546"/>
      <c r="L156" s="546"/>
      <c r="M156" s="546"/>
      <c r="N156" s="546"/>
      <c r="O156" s="546"/>
      <c r="P156" s="546"/>
      <c r="Q156" s="546"/>
      <c r="R156" s="546"/>
      <c r="S156" s="546"/>
      <c r="T156" s="546"/>
      <c r="U156" s="546"/>
      <c r="V156" s="546"/>
      <c r="W156" s="129"/>
      <c r="X156" s="129"/>
      <c r="Y156" s="129"/>
      <c r="Z156" s="390"/>
      <c r="AA156" s="390"/>
      <c r="AB156" s="390"/>
      <c r="AC156" s="564" t="s">
        <v>170</v>
      </c>
      <c r="AD156" s="565"/>
      <c r="AE156" s="565"/>
      <c r="AF156" s="565"/>
      <c r="AG156" s="565"/>
      <c r="AH156" s="565"/>
      <c r="AI156" s="565"/>
      <c r="AJ156" s="565"/>
      <c r="AK156" s="565"/>
      <c r="AL156" s="565"/>
      <c r="AM156" s="565"/>
      <c r="AN156" s="565"/>
      <c r="AO156" s="565"/>
      <c r="AP156" s="565"/>
      <c r="AQ156" s="390"/>
      <c r="AR156" s="390"/>
      <c r="AS156" s="390"/>
      <c r="AT156" s="129"/>
      <c r="AU156" s="129"/>
      <c r="AV156" s="129"/>
      <c r="AW156" s="129"/>
      <c r="AX156" s="129"/>
      <c r="AY156" s="129"/>
      <c r="AZ156" s="546"/>
      <c r="BA156" s="546"/>
      <c r="BB156" s="546"/>
      <c r="BC156" s="546"/>
      <c r="BD156" s="546"/>
      <c r="BE156" s="546"/>
      <c r="BF156" s="546"/>
      <c r="BG156" s="546"/>
      <c r="BH156" s="546"/>
      <c r="BI156" s="546"/>
      <c r="BJ156" s="546"/>
      <c r="BK156" s="546"/>
      <c r="BL156" s="546"/>
      <c r="BM156" s="546"/>
      <c r="BN156" s="546"/>
      <c r="BR156" s="129"/>
      <c r="BS156" s="129"/>
      <c r="BT156" s="129"/>
      <c r="BU156" s="129"/>
      <c r="BV156" s="129"/>
      <c r="BW156" s="129"/>
      <c r="BX156" s="129"/>
      <c r="BY156" s="129"/>
      <c r="BZ156" s="129"/>
      <c r="CA156" s="129"/>
      <c r="CB156" s="129"/>
      <c r="CC156" s="129"/>
      <c r="CD156" s="129"/>
      <c r="CE156" s="129"/>
      <c r="CF156" s="129"/>
      <c r="CG156" s="129"/>
      <c r="CH156" s="129"/>
      <c r="CJ156" s="553"/>
      <c r="CK156" s="554"/>
      <c r="CL156" s="554"/>
      <c r="CM156" s="554"/>
      <c r="CN156" s="554"/>
      <c r="CO156" s="554"/>
      <c r="CP156" s="555"/>
      <c r="CQ156" s="492"/>
      <c r="CR156" s="493"/>
      <c r="CS156" s="493"/>
      <c r="CT156" s="493"/>
      <c r="CU156" s="493"/>
      <c r="CV156" s="493"/>
      <c r="CW156" s="558"/>
      <c r="CX156" s="492"/>
      <c r="CY156" s="493"/>
      <c r="CZ156" s="493"/>
      <c r="DA156" s="493"/>
      <c r="DB156" s="493"/>
      <c r="DC156" s="493"/>
      <c r="DD156" s="558"/>
      <c r="DE156" s="492"/>
      <c r="DF156" s="493"/>
      <c r="DG156" s="493"/>
      <c r="DH156" s="493"/>
      <c r="DI156" s="493"/>
      <c r="DJ156" s="493"/>
      <c r="DK156" s="558"/>
      <c r="DL156" s="492"/>
      <c r="DM156" s="493"/>
      <c r="DN156" s="493"/>
      <c r="DO156" s="493"/>
      <c r="DP156" s="493"/>
      <c r="DQ156" s="493"/>
      <c r="DR156" s="558"/>
      <c r="DS156" s="492"/>
      <c r="DT156" s="493"/>
      <c r="DU156" s="493"/>
      <c r="DV156" s="493"/>
      <c r="DW156" s="493"/>
      <c r="DX156" s="493"/>
      <c r="DY156" s="561"/>
      <c r="DZ156" s="45"/>
      <c r="EA156" s="45"/>
    </row>
    <row r="157" spans="1:138" s="21" customFormat="1" ht="6.15" customHeight="1">
      <c r="A157" s="22"/>
      <c r="E157" s="49"/>
      <c r="F157" s="49"/>
      <c r="G157" s="49"/>
      <c r="H157" s="546"/>
      <c r="I157" s="546"/>
      <c r="J157" s="546"/>
      <c r="K157" s="546"/>
      <c r="L157" s="546"/>
      <c r="M157" s="546"/>
      <c r="N157" s="546"/>
      <c r="O157" s="546"/>
      <c r="P157" s="546"/>
      <c r="Q157" s="546"/>
      <c r="R157" s="546"/>
      <c r="S157" s="546"/>
      <c r="T157" s="546"/>
      <c r="U157" s="546"/>
      <c r="V157" s="546"/>
      <c r="W157" s="28"/>
      <c r="X157" s="28"/>
      <c r="Y157" s="28"/>
      <c r="Z157" s="390"/>
      <c r="AA157" s="390"/>
      <c r="AB157" s="390"/>
      <c r="AC157" s="565"/>
      <c r="AD157" s="565"/>
      <c r="AE157" s="565"/>
      <c r="AF157" s="565"/>
      <c r="AG157" s="565"/>
      <c r="AH157" s="565"/>
      <c r="AI157" s="565"/>
      <c r="AJ157" s="565"/>
      <c r="AK157" s="565"/>
      <c r="AL157" s="565"/>
      <c r="AM157" s="565"/>
      <c r="AN157" s="565"/>
      <c r="AO157" s="565"/>
      <c r="AP157" s="565"/>
      <c r="AQ157" s="390"/>
      <c r="AR157" s="390"/>
      <c r="AS157" s="390"/>
      <c r="AT157" s="129"/>
      <c r="AU157" s="129"/>
      <c r="AV157" s="129"/>
      <c r="AW157" s="129"/>
      <c r="AX157" s="129"/>
      <c r="AY157" s="129"/>
      <c r="AZ157" s="546"/>
      <c r="BA157" s="546"/>
      <c r="BB157" s="546"/>
      <c r="BC157" s="546"/>
      <c r="BD157" s="546"/>
      <c r="BE157" s="546"/>
      <c r="BF157" s="546"/>
      <c r="BG157" s="546"/>
      <c r="BH157" s="546"/>
      <c r="BI157" s="546"/>
      <c r="BJ157" s="546"/>
      <c r="BK157" s="546"/>
      <c r="BL157" s="546"/>
      <c r="BM157" s="546"/>
      <c r="BN157" s="546"/>
      <c r="BO157" s="129"/>
      <c r="BP157" s="129"/>
      <c r="BQ157" s="129"/>
      <c r="BR157" s="129"/>
      <c r="BS157" s="129"/>
      <c r="BT157" s="129"/>
      <c r="BU157" s="129"/>
      <c r="BV157" s="129"/>
      <c r="BW157" s="129"/>
      <c r="BX157" s="129"/>
      <c r="BY157" s="129"/>
      <c r="BZ157" s="129"/>
      <c r="CA157" s="129"/>
      <c r="CB157" s="129"/>
      <c r="CC157" s="129"/>
      <c r="CD157" s="129"/>
      <c r="CE157" s="129"/>
      <c r="CF157" s="129"/>
      <c r="CG157" s="129"/>
      <c r="CH157" s="129"/>
      <c r="CJ157" s="547" t="str">
        <f>IF(EB145="","",TEXT(EB145+2,"aaaa"))</f>
        <v/>
      </c>
      <c r="CK157" s="548"/>
      <c r="CL157" s="548"/>
      <c r="CM157" s="548"/>
      <c r="CN157" s="548"/>
      <c r="CO157" s="548"/>
      <c r="CP157" s="549"/>
      <c r="CQ157" s="488" t="str">
        <f>IF(入力表!K18=3,"③",3)</f>
        <v>③</v>
      </c>
      <c r="CR157" s="489"/>
      <c r="CS157" s="489"/>
      <c r="CT157" s="489"/>
      <c r="CU157" s="489"/>
      <c r="CV157" s="489"/>
      <c r="CW157" s="556"/>
      <c r="CX157" s="488" t="str">
        <f>IF(入力表!L18=10,"⑩",10)</f>
        <v>⑩</v>
      </c>
      <c r="CY157" s="489"/>
      <c r="CZ157" s="489"/>
      <c r="DA157" s="489"/>
      <c r="DB157" s="489"/>
      <c r="DC157" s="489"/>
      <c r="DD157" s="556"/>
      <c r="DE157" s="488" t="str">
        <f>IF(入力表!M18=17,"⑰",17)</f>
        <v>⑰</v>
      </c>
      <c r="DF157" s="489"/>
      <c r="DG157" s="489"/>
      <c r="DH157" s="489"/>
      <c r="DI157" s="489"/>
      <c r="DJ157" s="489"/>
      <c r="DK157" s="556"/>
      <c r="DL157" s="488" t="str">
        <f>IF(入力表!N18=24,"㉔",24)</f>
        <v>㉔</v>
      </c>
      <c r="DM157" s="489"/>
      <c r="DN157" s="489"/>
      <c r="DO157" s="489"/>
      <c r="DP157" s="489"/>
      <c r="DQ157" s="489"/>
      <c r="DR157" s="556"/>
      <c r="DS157" s="488" t="str">
        <f>IF(入力表!O18=31,"㉛",31)</f>
        <v>㉛</v>
      </c>
      <c r="DT157" s="489"/>
      <c r="DU157" s="489"/>
      <c r="DV157" s="489"/>
      <c r="DW157" s="489"/>
      <c r="DX157" s="489"/>
      <c r="DY157" s="559"/>
      <c r="DZ157" s="45"/>
      <c r="EA157" s="45"/>
    </row>
    <row r="158" spans="1:138" s="21" customFormat="1" ht="6.15" customHeight="1">
      <c r="A158" s="22"/>
      <c r="Q158" s="28"/>
      <c r="R158" s="28"/>
      <c r="S158" s="28"/>
      <c r="T158" s="28"/>
      <c r="U158" s="28"/>
      <c r="V158" s="28"/>
      <c r="W158" s="28"/>
      <c r="X158" s="28"/>
      <c r="Y158" s="28"/>
      <c r="Z158" s="28"/>
      <c r="AA158" s="28"/>
      <c r="AB158" s="129"/>
      <c r="AC158" s="565"/>
      <c r="AD158" s="565"/>
      <c r="AE158" s="565"/>
      <c r="AF158" s="565"/>
      <c r="AG158" s="565"/>
      <c r="AH158" s="565"/>
      <c r="AI158" s="565"/>
      <c r="AJ158" s="565"/>
      <c r="AK158" s="565"/>
      <c r="AL158" s="565"/>
      <c r="AM158" s="565"/>
      <c r="AN158" s="565"/>
      <c r="AO158" s="565"/>
      <c r="AP158" s="565"/>
      <c r="AQ158" s="129"/>
      <c r="AR158" s="129"/>
      <c r="AS158" s="129"/>
      <c r="AT158" s="129"/>
      <c r="AU158" s="129"/>
      <c r="AV158" s="129"/>
      <c r="AW158" s="129"/>
      <c r="AX158" s="129"/>
      <c r="AY158" s="129"/>
      <c r="AZ158" s="49"/>
      <c r="BA158" s="49"/>
      <c r="BB158" s="49"/>
      <c r="BC158" s="49"/>
      <c r="BD158" s="49"/>
      <c r="BE158" s="49"/>
      <c r="BF158" s="49"/>
      <c r="BG158" s="49"/>
      <c r="BH158" s="49"/>
      <c r="BI158" s="49"/>
      <c r="BJ158" s="49"/>
      <c r="BK158" s="49"/>
      <c r="BL158" s="49"/>
      <c r="BM158" s="49"/>
      <c r="BN158" s="49"/>
      <c r="BO158" s="129"/>
      <c r="BP158" s="129"/>
      <c r="BQ158" s="129"/>
      <c r="BR158" s="129"/>
      <c r="BT158" s="129"/>
      <c r="BU158" s="129"/>
      <c r="BV158" s="129"/>
      <c r="BW158" s="129"/>
      <c r="BX158" s="129"/>
      <c r="BY158" s="129"/>
      <c r="BZ158" s="129"/>
      <c r="CA158" s="129"/>
      <c r="CB158" s="129"/>
      <c r="CC158" s="129"/>
      <c r="CD158" s="129"/>
      <c r="CE158" s="129"/>
      <c r="CF158" s="129"/>
      <c r="CG158" s="129"/>
      <c r="CH158" s="129"/>
      <c r="CJ158" s="550"/>
      <c r="CK158" s="551"/>
      <c r="CL158" s="551"/>
      <c r="CM158" s="551"/>
      <c r="CN158" s="551"/>
      <c r="CO158" s="551"/>
      <c r="CP158" s="552"/>
      <c r="CQ158" s="490"/>
      <c r="CR158" s="491"/>
      <c r="CS158" s="491"/>
      <c r="CT158" s="491"/>
      <c r="CU158" s="491"/>
      <c r="CV158" s="491"/>
      <c r="CW158" s="557"/>
      <c r="CX158" s="490"/>
      <c r="CY158" s="491"/>
      <c r="CZ158" s="491"/>
      <c r="DA158" s="491"/>
      <c r="DB158" s="491"/>
      <c r="DC158" s="491"/>
      <c r="DD158" s="557"/>
      <c r="DE158" s="490"/>
      <c r="DF158" s="491"/>
      <c r="DG158" s="491"/>
      <c r="DH158" s="491"/>
      <c r="DI158" s="491"/>
      <c r="DJ158" s="491"/>
      <c r="DK158" s="557"/>
      <c r="DL158" s="490"/>
      <c r="DM158" s="491"/>
      <c r="DN158" s="491"/>
      <c r="DO158" s="491"/>
      <c r="DP158" s="491"/>
      <c r="DQ158" s="491"/>
      <c r="DR158" s="557"/>
      <c r="DS158" s="490"/>
      <c r="DT158" s="491"/>
      <c r="DU158" s="491"/>
      <c r="DV158" s="491"/>
      <c r="DW158" s="491"/>
      <c r="DX158" s="491"/>
      <c r="DY158" s="560"/>
      <c r="DZ158" s="45"/>
      <c r="EA158" s="45"/>
    </row>
    <row r="159" spans="1:138" s="21" customFormat="1" ht="6.15" customHeight="1">
      <c r="A159" s="22"/>
      <c r="O159" s="197"/>
      <c r="P159" s="197"/>
      <c r="Q159" s="28"/>
      <c r="R159" s="28"/>
      <c r="S159" s="28"/>
      <c r="T159" s="28"/>
      <c r="U159" s="28"/>
      <c r="V159" s="28"/>
      <c r="W159" s="28"/>
      <c r="X159" s="28"/>
      <c r="Y159" s="28"/>
      <c r="Z159" s="28"/>
      <c r="AA159" s="28"/>
      <c r="AB159" s="129"/>
      <c r="AC159" s="49"/>
      <c r="AD159" s="49"/>
      <c r="AE159" s="49"/>
      <c r="AG159" s="129"/>
      <c r="AH159" s="129"/>
      <c r="AI159" s="129"/>
      <c r="AJ159" s="129"/>
      <c r="AK159" s="129"/>
      <c r="AL159" s="129"/>
      <c r="AM159" s="129"/>
      <c r="AN159" s="129"/>
      <c r="AO159" s="49"/>
      <c r="AP159" s="49"/>
      <c r="AQ159" s="129"/>
      <c r="AR159" s="129"/>
      <c r="AS159" s="129"/>
      <c r="AT159" s="129"/>
      <c r="AU159" s="129"/>
      <c r="AV159" s="129"/>
      <c r="AW159" s="129"/>
      <c r="AX159" s="129"/>
      <c r="AY159" s="129"/>
      <c r="AZ159" s="49"/>
      <c r="BA159" s="49"/>
      <c r="BB159" s="49"/>
      <c r="BC159" s="49"/>
      <c r="BD159" s="49"/>
      <c r="BE159" s="49"/>
      <c r="BF159" s="49"/>
      <c r="BG159" s="49"/>
      <c r="BH159" s="49"/>
      <c r="BI159" s="49"/>
      <c r="BJ159" s="49"/>
      <c r="BK159" s="49"/>
      <c r="BL159" s="49"/>
      <c r="BM159" s="49"/>
      <c r="BN159" s="49"/>
      <c r="BO159" s="129"/>
      <c r="BP159" s="129"/>
      <c r="BQ159" s="129"/>
      <c r="BR159" s="129"/>
      <c r="BS159" s="129"/>
      <c r="BT159" s="129"/>
      <c r="BU159" s="129"/>
      <c r="BV159" s="129"/>
      <c r="BW159" s="129"/>
      <c r="BX159" s="129"/>
      <c r="BY159" s="129"/>
      <c r="BZ159" s="129"/>
      <c r="CA159" s="129"/>
      <c r="CB159" s="129"/>
      <c r="CC159" s="129"/>
      <c r="CD159" s="129"/>
      <c r="CE159" s="129"/>
      <c r="CF159" s="129"/>
      <c r="CG159" s="129"/>
      <c r="CH159" s="129"/>
      <c r="CJ159" s="550"/>
      <c r="CK159" s="551"/>
      <c r="CL159" s="551"/>
      <c r="CM159" s="551"/>
      <c r="CN159" s="551"/>
      <c r="CO159" s="551"/>
      <c r="CP159" s="552"/>
      <c r="CQ159" s="490"/>
      <c r="CR159" s="491"/>
      <c r="CS159" s="491"/>
      <c r="CT159" s="491"/>
      <c r="CU159" s="491"/>
      <c r="CV159" s="491"/>
      <c r="CW159" s="557"/>
      <c r="CX159" s="490"/>
      <c r="CY159" s="491"/>
      <c r="CZ159" s="491"/>
      <c r="DA159" s="491"/>
      <c r="DB159" s="491"/>
      <c r="DC159" s="491"/>
      <c r="DD159" s="557"/>
      <c r="DE159" s="490"/>
      <c r="DF159" s="491"/>
      <c r="DG159" s="491"/>
      <c r="DH159" s="491"/>
      <c r="DI159" s="491"/>
      <c r="DJ159" s="491"/>
      <c r="DK159" s="557"/>
      <c r="DL159" s="490"/>
      <c r="DM159" s="491"/>
      <c r="DN159" s="491"/>
      <c r="DO159" s="491"/>
      <c r="DP159" s="491"/>
      <c r="DQ159" s="491"/>
      <c r="DR159" s="557"/>
      <c r="DS159" s="490"/>
      <c r="DT159" s="491"/>
      <c r="DU159" s="491"/>
      <c r="DV159" s="491"/>
      <c r="DW159" s="491"/>
      <c r="DX159" s="491"/>
      <c r="DY159" s="560"/>
      <c r="DZ159" s="45"/>
      <c r="EA159" s="45"/>
    </row>
    <row r="160" spans="1:138" s="21" customFormat="1" ht="6.15" customHeight="1">
      <c r="A160" s="22"/>
      <c r="H160" s="467" t="s">
        <v>168</v>
      </c>
      <c r="I160" s="467"/>
      <c r="J160" s="467"/>
      <c r="K160" s="467"/>
      <c r="L160" s="467"/>
      <c r="M160" s="467"/>
      <c r="N160" s="467"/>
      <c r="O160" s="467"/>
      <c r="P160" s="467"/>
      <c r="Q160" s="467"/>
      <c r="R160" s="467"/>
      <c r="S160" s="467"/>
      <c r="T160" s="467"/>
      <c r="U160" s="467"/>
      <c r="V160" s="467"/>
      <c r="W160" s="28"/>
      <c r="X160" s="28"/>
      <c r="Y160" s="28"/>
      <c r="Z160" s="28"/>
      <c r="AA160" s="28"/>
      <c r="AB160" s="129"/>
      <c r="AC160" s="49"/>
      <c r="AD160" s="49"/>
      <c r="AE160" s="49"/>
      <c r="AF160" s="467" t="s">
        <v>171</v>
      </c>
      <c r="AG160" s="467"/>
      <c r="AH160" s="467"/>
      <c r="AI160" s="467"/>
      <c r="AJ160" s="467"/>
      <c r="AK160" s="467"/>
      <c r="AL160" s="467"/>
      <c r="AM160" s="467"/>
      <c r="AN160" s="467"/>
      <c r="AO160" s="49"/>
      <c r="AP160" s="49"/>
      <c r="AQ160" s="129"/>
      <c r="AR160" s="129"/>
      <c r="AS160" s="129"/>
      <c r="AT160" s="129"/>
      <c r="AU160" s="129"/>
      <c r="AV160" s="129"/>
      <c r="AW160" s="129"/>
      <c r="AX160" s="129"/>
      <c r="AY160" s="129"/>
      <c r="AZ160" s="467" t="s">
        <v>172</v>
      </c>
      <c r="BA160" s="467"/>
      <c r="BB160" s="467"/>
      <c r="BC160" s="467"/>
      <c r="BD160" s="467"/>
      <c r="BE160" s="467"/>
      <c r="BF160" s="467"/>
      <c r="BG160" s="467"/>
      <c r="BH160" s="467"/>
      <c r="BI160" s="467"/>
      <c r="BJ160" s="467"/>
      <c r="BK160" s="467"/>
      <c r="BL160" s="467"/>
      <c r="BM160" s="467"/>
      <c r="BN160" s="467"/>
      <c r="BO160" s="129"/>
      <c r="BP160" s="129"/>
      <c r="BQ160" s="129"/>
      <c r="BR160" s="129"/>
      <c r="BS160" s="129"/>
      <c r="BT160" s="129"/>
      <c r="BU160" s="129"/>
      <c r="BV160" s="129"/>
      <c r="BW160" s="129"/>
      <c r="BX160" s="129"/>
      <c r="BY160" s="129"/>
      <c r="BZ160" s="129"/>
      <c r="CA160" s="129"/>
      <c r="CB160" s="129"/>
      <c r="CC160" s="129"/>
      <c r="CD160" s="129"/>
      <c r="CE160" s="129"/>
      <c r="CF160" s="129"/>
      <c r="CG160" s="129"/>
      <c r="CH160" s="129"/>
      <c r="CJ160" s="553"/>
      <c r="CK160" s="554"/>
      <c r="CL160" s="554"/>
      <c r="CM160" s="554"/>
      <c r="CN160" s="554"/>
      <c r="CO160" s="554"/>
      <c r="CP160" s="555"/>
      <c r="CQ160" s="492"/>
      <c r="CR160" s="493"/>
      <c r="CS160" s="493"/>
      <c r="CT160" s="493"/>
      <c r="CU160" s="493"/>
      <c r="CV160" s="493"/>
      <c r="CW160" s="558"/>
      <c r="CX160" s="492"/>
      <c r="CY160" s="493"/>
      <c r="CZ160" s="493"/>
      <c r="DA160" s="493"/>
      <c r="DB160" s="493"/>
      <c r="DC160" s="493"/>
      <c r="DD160" s="558"/>
      <c r="DE160" s="492"/>
      <c r="DF160" s="493"/>
      <c r="DG160" s="493"/>
      <c r="DH160" s="493"/>
      <c r="DI160" s="493"/>
      <c r="DJ160" s="493"/>
      <c r="DK160" s="558"/>
      <c r="DL160" s="492"/>
      <c r="DM160" s="493"/>
      <c r="DN160" s="493"/>
      <c r="DO160" s="493"/>
      <c r="DP160" s="493"/>
      <c r="DQ160" s="493"/>
      <c r="DR160" s="558"/>
      <c r="DS160" s="492"/>
      <c r="DT160" s="493"/>
      <c r="DU160" s="493"/>
      <c r="DV160" s="493"/>
      <c r="DW160" s="493"/>
      <c r="DX160" s="493"/>
      <c r="DY160" s="561"/>
      <c r="DZ160" s="45"/>
      <c r="EA160" s="45"/>
    </row>
    <row r="161" spans="1:131" s="21" customFormat="1" ht="6.15" customHeight="1">
      <c r="A161" s="189"/>
      <c r="B161" s="129"/>
      <c r="C161" s="129"/>
      <c r="D161" s="129"/>
      <c r="H161" s="467"/>
      <c r="I161" s="467"/>
      <c r="J161" s="467"/>
      <c r="K161" s="467"/>
      <c r="L161" s="467"/>
      <c r="M161" s="467"/>
      <c r="N161" s="467"/>
      <c r="O161" s="467"/>
      <c r="P161" s="467"/>
      <c r="Q161" s="467"/>
      <c r="R161" s="467"/>
      <c r="S161" s="467"/>
      <c r="T161" s="467"/>
      <c r="U161" s="467"/>
      <c r="V161" s="467"/>
      <c r="W161" s="28"/>
      <c r="X161" s="28"/>
      <c r="Y161" s="28"/>
      <c r="Z161" s="28"/>
      <c r="AA161" s="28"/>
      <c r="AB161" s="129"/>
      <c r="AC161" s="49"/>
      <c r="AD161" s="49"/>
      <c r="AE161" s="49"/>
      <c r="AF161" s="467"/>
      <c r="AG161" s="467"/>
      <c r="AH161" s="467"/>
      <c r="AI161" s="467"/>
      <c r="AJ161" s="467"/>
      <c r="AK161" s="467"/>
      <c r="AL161" s="467"/>
      <c r="AM161" s="467"/>
      <c r="AN161" s="467"/>
      <c r="AO161" s="49"/>
      <c r="AP161" s="49"/>
      <c r="AQ161" s="129"/>
      <c r="AR161" s="129"/>
      <c r="AS161" s="129"/>
      <c r="AT161" s="129"/>
      <c r="AU161" s="129"/>
      <c r="AV161" s="129"/>
      <c r="AW161" s="129"/>
      <c r="AX161" s="129"/>
      <c r="AY161" s="129"/>
      <c r="AZ161" s="467"/>
      <c r="BA161" s="467"/>
      <c r="BB161" s="467"/>
      <c r="BC161" s="467"/>
      <c r="BD161" s="467"/>
      <c r="BE161" s="467"/>
      <c r="BF161" s="467"/>
      <c r="BG161" s="467"/>
      <c r="BH161" s="467"/>
      <c r="BI161" s="467"/>
      <c r="BJ161" s="467"/>
      <c r="BK161" s="467"/>
      <c r="BL161" s="467"/>
      <c r="BM161" s="467"/>
      <c r="BN161" s="467"/>
      <c r="BO161" s="129"/>
      <c r="BP161" s="129"/>
      <c r="BQ161" s="129"/>
      <c r="BR161" s="129"/>
      <c r="BS161" s="49"/>
      <c r="BT161" s="49"/>
      <c r="BU161" s="49"/>
      <c r="BV161" s="49"/>
      <c r="BW161" s="49"/>
      <c r="BX161" s="49"/>
      <c r="BY161" s="49"/>
      <c r="CJ161" s="547" t="str">
        <f>IF(EB145="","",TEXT(EB145+3,"aaaa"))</f>
        <v/>
      </c>
      <c r="CK161" s="548"/>
      <c r="CL161" s="548"/>
      <c r="CM161" s="548"/>
      <c r="CN161" s="548"/>
      <c r="CO161" s="548"/>
      <c r="CP161" s="549"/>
      <c r="CQ161" s="488" t="str">
        <f>IF(入力表!K19=4,"④",4)</f>
        <v>④</v>
      </c>
      <c r="CR161" s="489"/>
      <c r="CS161" s="489"/>
      <c r="CT161" s="489"/>
      <c r="CU161" s="489"/>
      <c r="CV161" s="489"/>
      <c r="CW161" s="556"/>
      <c r="CX161" s="488" t="str">
        <f>IF(入力表!L19=11,"⑪",11)</f>
        <v>⑪</v>
      </c>
      <c r="CY161" s="489"/>
      <c r="CZ161" s="489"/>
      <c r="DA161" s="489"/>
      <c r="DB161" s="489"/>
      <c r="DC161" s="489"/>
      <c r="DD161" s="556"/>
      <c r="DE161" s="488" t="str">
        <f>IF(入力表!M19=18,"⑱",18)</f>
        <v>⑱</v>
      </c>
      <c r="DF161" s="489"/>
      <c r="DG161" s="489"/>
      <c r="DH161" s="489"/>
      <c r="DI161" s="489"/>
      <c r="DJ161" s="489"/>
      <c r="DK161" s="556"/>
      <c r="DL161" s="488" t="str">
        <f>IF(入力表!N19=25,"㉕",25)</f>
        <v>㉕</v>
      </c>
      <c r="DM161" s="489"/>
      <c r="DN161" s="489"/>
      <c r="DO161" s="489"/>
      <c r="DP161" s="489"/>
      <c r="DQ161" s="489"/>
      <c r="DR161" s="556"/>
      <c r="DS161" s="138"/>
      <c r="DT161" s="160"/>
      <c r="DU161" s="160"/>
      <c r="DV161" s="160"/>
      <c r="DW161" s="160"/>
      <c r="DX161" s="160"/>
      <c r="DY161" s="172"/>
      <c r="DZ161" s="45"/>
      <c r="EA161" s="45"/>
    </row>
    <row r="162" spans="1:131" s="21" customFormat="1" ht="6.15" customHeight="1">
      <c r="A162" s="189"/>
      <c r="B162" s="129"/>
      <c r="C162" s="129"/>
      <c r="D162" s="129"/>
      <c r="H162" s="467"/>
      <c r="I162" s="467"/>
      <c r="J162" s="467"/>
      <c r="K162" s="467"/>
      <c r="L162" s="467"/>
      <c r="M162" s="467"/>
      <c r="N162" s="467"/>
      <c r="O162" s="467"/>
      <c r="P162" s="467"/>
      <c r="Q162" s="467"/>
      <c r="R162" s="467"/>
      <c r="S162" s="467"/>
      <c r="T162" s="467"/>
      <c r="U162" s="467"/>
      <c r="V162" s="467"/>
      <c r="W162" s="28"/>
      <c r="X162" s="28"/>
      <c r="Y162" s="28"/>
      <c r="AA162" s="129"/>
      <c r="AB162" s="129"/>
      <c r="AC162" s="49"/>
      <c r="AD162" s="49"/>
      <c r="AE162" s="49"/>
      <c r="AF162" s="467"/>
      <c r="AG162" s="467"/>
      <c r="AH162" s="467"/>
      <c r="AI162" s="467"/>
      <c r="AJ162" s="467"/>
      <c r="AK162" s="467"/>
      <c r="AL162" s="467"/>
      <c r="AM162" s="467"/>
      <c r="AN162" s="467"/>
      <c r="AO162" s="49"/>
      <c r="AP162" s="49"/>
      <c r="AR162" s="129"/>
      <c r="AS162" s="129"/>
      <c r="AT162" s="129"/>
      <c r="AU162" s="129"/>
      <c r="AV162" s="129"/>
      <c r="AW162" s="129"/>
      <c r="AX162" s="129"/>
      <c r="AY162" s="129"/>
      <c r="AZ162" s="467"/>
      <c r="BA162" s="467"/>
      <c r="BB162" s="467"/>
      <c r="BC162" s="467"/>
      <c r="BD162" s="467"/>
      <c r="BE162" s="467"/>
      <c r="BF162" s="467"/>
      <c r="BG162" s="467"/>
      <c r="BH162" s="467"/>
      <c r="BI162" s="467"/>
      <c r="BJ162" s="467"/>
      <c r="BK162" s="467"/>
      <c r="BL162" s="467"/>
      <c r="BM162" s="467"/>
      <c r="BN162" s="467"/>
      <c r="BO162" s="129"/>
      <c r="BP162" s="129"/>
      <c r="BQ162" s="129"/>
      <c r="BR162" s="129"/>
      <c r="BS162" s="49"/>
      <c r="BT162" s="49"/>
      <c r="BU162" s="49"/>
      <c r="BV162" s="49"/>
      <c r="BW162" s="49"/>
      <c r="BX162" s="49"/>
      <c r="BY162" s="49"/>
      <c r="CJ162" s="550"/>
      <c r="CK162" s="551"/>
      <c r="CL162" s="551"/>
      <c r="CM162" s="551"/>
      <c r="CN162" s="551"/>
      <c r="CO162" s="551"/>
      <c r="CP162" s="552"/>
      <c r="CQ162" s="490"/>
      <c r="CR162" s="491"/>
      <c r="CS162" s="491"/>
      <c r="CT162" s="491"/>
      <c r="CU162" s="491"/>
      <c r="CV162" s="491"/>
      <c r="CW162" s="557"/>
      <c r="CX162" s="490"/>
      <c r="CY162" s="491"/>
      <c r="CZ162" s="491"/>
      <c r="DA162" s="491"/>
      <c r="DB162" s="491"/>
      <c r="DC162" s="491"/>
      <c r="DD162" s="557"/>
      <c r="DE162" s="490"/>
      <c r="DF162" s="491"/>
      <c r="DG162" s="491"/>
      <c r="DH162" s="491"/>
      <c r="DI162" s="491"/>
      <c r="DJ162" s="491"/>
      <c r="DK162" s="557"/>
      <c r="DL162" s="490"/>
      <c r="DM162" s="491"/>
      <c r="DN162" s="491"/>
      <c r="DO162" s="491"/>
      <c r="DP162" s="491"/>
      <c r="DQ162" s="491"/>
      <c r="DR162" s="557"/>
      <c r="DS162" s="8"/>
      <c r="DT162" s="28"/>
      <c r="DU162" s="28"/>
      <c r="DV162" s="28"/>
      <c r="DW162" s="28"/>
      <c r="DX162" s="28"/>
      <c r="DY162" s="51"/>
      <c r="DZ162" s="45"/>
      <c r="EA162" s="45"/>
    </row>
    <row r="163" spans="1:131" s="21" customFormat="1" ht="6.15" customHeight="1">
      <c r="A163" s="22"/>
      <c r="H163" s="546" t="str">
        <f>AZ155</f>
        <v/>
      </c>
      <c r="I163" s="546"/>
      <c r="J163" s="546"/>
      <c r="K163" s="546"/>
      <c r="L163" s="546"/>
      <c r="M163" s="546"/>
      <c r="N163" s="546"/>
      <c r="O163" s="546"/>
      <c r="P163" s="546"/>
      <c r="Q163" s="546"/>
      <c r="R163" s="546"/>
      <c r="S163" s="546"/>
      <c r="T163" s="546"/>
      <c r="U163" s="546"/>
      <c r="V163" s="546"/>
      <c r="W163" s="28"/>
      <c r="X163" s="28"/>
      <c r="Y163" s="28"/>
      <c r="Z163" s="390" t="s">
        <v>169</v>
      </c>
      <c r="AA163" s="390"/>
      <c r="AB163" s="390"/>
      <c r="AC163" s="566" t="e">
        <f>'計算書 '!$I$50</f>
        <v>#VALUE!</v>
      </c>
      <c r="AD163" s="566"/>
      <c r="AE163" s="566"/>
      <c r="AF163" s="566"/>
      <c r="AG163" s="566"/>
      <c r="AH163" s="566"/>
      <c r="AI163" s="566"/>
      <c r="AJ163" s="566"/>
      <c r="AK163" s="566"/>
      <c r="AL163" s="566"/>
      <c r="AM163" s="566"/>
      <c r="AN163" s="566"/>
      <c r="AO163" s="566"/>
      <c r="AP163" s="566"/>
      <c r="AQ163" s="390" t="s">
        <v>167</v>
      </c>
      <c r="AR163" s="390"/>
      <c r="AS163" s="390"/>
      <c r="AT163" s="129"/>
      <c r="AU163" s="129"/>
      <c r="AV163" s="129"/>
      <c r="AW163" s="129"/>
      <c r="AX163" s="129"/>
      <c r="AY163" s="129"/>
      <c r="AZ163" s="546" t="str">
        <f>IF(H163="","",H163*AC163)</f>
        <v/>
      </c>
      <c r="BA163" s="546"/>
      <c r="BB163" s="546"/>
      <c r="BC163" s="546"/>
      <c r="BD163" s="546"/>
      <c r="BE163" s="546"/>
      <c r="BF163" s="546"/>
      <c r="BG163" s="546"/>
      <c r="BH163" s="546"/>
      <c r="BI163" s="546"/>
      <c r="BJ163" s="546"/>
      <c r="BK163" s="546"/>
      <c r="BL163" s="546"/>
      <c r="BM163" s="546"/>
      <c r="BN163" s="546"/>
      <c r="BO163" s="129"/>
      <c r="BP163" s="129"/>
      <c r="BQ163" s="129"/>
      <c r="BR163" s="129"/>
      <c r="BS163" s="49"/>
      <c r="BT163" s="49"/>
      <c r="BU163" s="49"/>
      <c r="BV163" s="49"/>
      <c r="BW163" s="49"/>
      <c r="BX163" s="49"/>
      <c r="BY163" s="49"/>
      <c r="CJ163" s="550"/>
      <c r="CK163" s="551"/>
      <c r="CL163" s="551"/>
      <c r="CM163" s="551"/>
      <c r="CN163" s="551"/>
      <c r="CO163" s="551"/>
      <c r="CP163" s="552"/>
      <c r="CQ163" s="490"/>
      <c r="CR163" s="491"/>
      <c r="CS163" s="491"/>
      <c r="CT163" s="491"/>
      <c r="CU163" s="491"/>
      <c r="CV163" s="491"/>
      <c r="CW163" s="557"/>
      <c r="CX163" s="490"/>
      <c r="CY163" s="491"/>
      <c r="CZ163" s="491"/>
      <c r="DA163" s="491"/>
      <c r="DB163" s="491"/>
      <c r="DC163" s="491"/>
      <c r="DD163" s="557"/>
      <c r="DE163" s="490"/>
      <c r="DF163" s="491"/>
      <c r="DG163" s="491"/>
      <c r="DH163" s="491"/>
      <c r="DI163" s="491"/>
      <c r="DJ163" s="491"/>
      <c r="DK163" s="557"/>
      <c r="DL163" s="490"/>
      <c r="DM163" s="491"/>
      <c r="DN163" s="491"/>
      <c r="DO163" s="491"/>
      <c r="DP163" s="491"/>
      <c r="DQ163" s="491"/>
      <c r="DR163" s="557"/>
      <c r="DS163" s="8"/>
      <c r="DT163" s="28"/>
      <c r="DU163" s="28"/>
      <c r="DV163" s="28"/>
      <c r="DW163" s="28"/>
      <c r="DX163" s="28"/>
      <c r="DY163" s="51"/>
      <c r="DZ163" s="45"/>
      <c r="EA163" s="45"/>
    </row>
    <row r="164" spans="1:131" s="21" customFormat="1" ht="6.15" customHeight="1">
      <c r="A164" s="22"/>
      <c r="H164" s="546"/>
      <c r="I164" s="546"/>
      <c r="J164" s="546"/>
      <c r="K164" s="546"/>
      <c r="L164" s="546"/>
      <c r="M164" s="546"/>
      <c r="N164" s="546"/>
      <c r="O164" s="546"/>
      <c r="P164" s="546"/>
      <c r="Q164" s="546"/>
      <c r="R164" s="546"/>
      <c r="S164" s="546"/>
      <c r="T164" s="546"/>
      <c r="U164" s="546"/>
      <c r="V164" s="546"/>
      <c r="W164" s="28"/>
      <c r="X164" s="28"/>
      <c r="Y164" s="28"/>
      <c r="Z164" s="390"/>
      <c r="AA164" s="390"/>
      <c r="AB164" s="390"/>
      <c r="AC164" s="566"/>
      <c r="AD164" s="566"/>
      <c r="AE164" s="566"/>
      <c r="AF164" s="566"/>
      <c r="AG164" s="566"/>
      <c r="AH164" s="566"/>
      <c r="AI164" s="566"/>
      <c r="AJ164" s="566"/>
      <c r="AK164" s="566"/>
      <c r="AL164" s="566"/>
      <c r="AM164" s="566"/>
      <c r="AN164" s="566"/>
      <c r="AO164" s="566"/>
      <c r="AP164" s="566"/>
      <c r="AQ164" s="390"/>
      <c r="AR164" s="390"/>
      <c r="AS164" s="390"/>
      <c r="AT164" s="129"/>
      <c r="AU164" s="129"/>
      <c r="AV164" s="129"/>
      <c r="AW164" s="129"/>
      <c r="AX164" s="129"/>
      <c r="AY164" s="129"/>
      <c r="AZ164" s="546"/>
      <c r="BA164" s="546"/>
      <c r="BB164" s="546"/>
      <c r="BC164" s="546"/>
      <c r="BD164" s="546"/>
      <c r="BE164" s="546"/>
      <c r="BF164" s="546"/>
      <c r="BG164" s="546"/>
      <c r="BH164" s="546"/>
      <c r="BI164" s="546"/>
      <c r="BJ164" s="546"/>
      <c r="BK164" s="546"/>
      <c r="BL164" s="546"/>
      <c r="BM164" s="546"/>
      <c r="BN164" s="546"/>
      <c r="BO164" s="129"/>
      <c r="BP164" s="129"/>
      <c r="BQ164" s="129"/>
      <c r="BR164" s="129"/>
      <c r="BS164" s="49"/>
      <c r="BT164" s="49"/>
      <c r="BU164" s="49"/>
      <c r="BV164" s="49"/>
      <c r="BW164" s="49"/>
      <c r="BX164" s="49"/>
      <c r="BY164" s="49"/>
      <c r="CJ164" s="553"/>
      <c r="CK164" s="554"/>
      <c r="CL164" s="554"/>
      <c r="CM164" s="554"/>
      <c r="CN164" s="554"/>
      <c r="CO164" s="554"/>
      <c r="CP164" s="555"/>
      <c r="CQ164" s="492"/>
      <c r="CR164" s="493"/>
      <c r="CS164" s="493"/>
      <c r="CT164" s="493"/>
      <c r="CU164" s="493"/>
      <c r="CV164" s="493"/>
      <c r="CW164" s="558"/>
      <c r="CX164" s="492"/>
      <c r="CY164" s="493"/>
      <c r="CZ164" s="493"/>
      <c r="DA164" s="493"/>
      <c r="DB164" s="493"/>
      <c r="DC164" s="493"/>
      <c r="DD164" s="558"/>
      <c r="DE164" s="492"/>
      <c r="DF164" s="493"/>
      <c r="DG164" s="493"/>
      <c r="DH164" s="493"/>
      <c r="DI164" s="493"/>
      <c r="DJ164" s="493"/>
      <c r="DK164" s="558"/>
      <c r="DL164" s="492"/>
      <c r="DM164" s="493"/>
      <c r="DN164" s="493"/>
      <c r="DO164" s="493"/>
      <c r="DP164" s="493"/>
      <c r="DQ164" s="493"/>
      <c r="DR164" s="558"/>
      <c r="DS164" s="29"/>
      <c r="DT164" s="30"/>
      <c r="DU164" s="30"/>
      <c r="DV164" s="30"/>
      <c r="DW164" s="30"/>
      <c r="DX164" s="30"/>
      <c r="DY164" s="52"/>
      <c r="DZ164" s="45"/>
      <c r="EA164" s="45"/>
    </row>
    <row r="165" spans="1:131" s="21" customFormat="1" ht="6.15" customHeight="1">
      <c r="A165" s="189"/>
      <c r="B165" s="129"/>
      <c r="C165" s="129"/>
      <c r="D165" s="129"/>
      <c r="H165" s="546"/>
      <c r="I165" s="546"/>
      <c r="J165" s="546"/>
      <c r="K165" s="546"/>
      <c r="L165" s="546"/>
      <c r="M165" s="546"/>
      <c r="N165" s="546"/>
      <c r="O165" s="546"/>
      <c r="P165" s="546"/>
      <c r="Q165" s="546"/>
      <c r="R165" s="546"/>
      <c r="S165" s="546"/>
      <c r="T165" s="546"/>
      <c r="U165" s="546"/>
      <c r="V165" s="546"/>
      <c r="W165" s="28"/>
      <c r="X165" s="28"/>
      <c r="Y165" s="28"/>
      <c r="Z165" s="390"/>
      <c r="AA165" s="390"/>
      <c r="AB165" s="390"/>
      <c r="AC165" s="566"/>
      <c r="AD165" s="566"/>
      <c r="AE165" s="566"/>
      <c r="AF165" s="566"/>
      <c r="AG165" s="566"/>
      <c r="AH165" s="566"/>
      <c r="AI165" s="566"/>
      <c r="AJ165" s="566"/>
      <c r="AK165" s="566"/>
      <c r="AL165" s="566"/>
      <c r="AM165" s="566"/>
      <c r="AN165" s="566"/>
      <c r="AO165" s="566"/>
      <c r="AP165" s="566"/>
      <c r="AQ165" s="390"/>
      <c r="AR165" s="390"/>
      <c r="AS165" s="390"/>
      <c r="AT165" s="129"/>
      <c r="AU165" s="129"/>
      <c r="AV165" s="129"/>
      <c r="AW165" s="129"/>
      <c r="AX165" s="129"/>
      <c r="AY165" s="129"/>
      <c r="AZ165" s="546"/>
      <c r="BA165" s="546"/>
      <c r="BB165" s="546"/>
      <c r="BC165" s="546"/>
      <c r="BD165" s="546"/>
      <c r="BE165" s="546"/>
      <c r="BF165" s="546"/>
      <c r="BG165" s="546"/>
      <c r="BH165" s="546"/>
      <c r="BI165" s="546"/>
      <c r="BJ165" s="546"/>
      <c r="BK165" s="546"/>
      <c r="BL165" s="546"/>
      <c r="BM165" s="546"/>
      <c r="BN165" s="546"/>
      <c r="BO165" s="129"/>
      <c r="BP165" s="129"/>
      <c r="BQ165" s="129"/>
      <c r="BR165" s="129"/>
      <c r="BS165" s="49"/>
      <c r="BT165" s="49"/>
      <c r="BU165" s="49"/>
      <c r="BV165" s="49"/>
      <c r="BW165" s="49"/>
      <c r="BX165" s="49"/>
      <c r="BY165" s="49"/>
      <c r="CJ165" s="547" t="str">
        <f>IF(EB145="","",TEXT(EB145+4,"aaaa"))</f>
        <v/>
      </c>
      <c r="CK165" s="548"/>
      <c r="CL165" s="548"/>
      <c r="CM165" s="548"/>
      <c r="CN165" s="548"/>
      <c r="CO165" s="548"/>
      <c r="CP165" s="549"/>
      <c r="CQ165" s="488" t="str">
        <f>IF(入力表!K20=5,"⑤",5)</f>
        <v>⑤</v>
      </c>
      <c r="CR165" s="489"/>
      <c r="CS165" s="489"/>
      <c r="CT165" s="489"/>
      <c r="CU165" s="489"/>
      <c r="CV165" s="489"/>
      <c r="CW165" s="556"/>
      <c r="CX165" s="488" t="str">
        <f>IF(入力表!L20=12,"⑫",12)</f>
        <v>⑫</v>
      </c>
      <c r="CY165" s="489"/>
      <c r="CZ165" s="489"/>
      <c r="DA165" s="489"/>
      <c r="DB165" s="489"/>
      <c r="DC165" s="489"/>
      <c r="DD165" s="556"/>
      <c r="DE165" s="488" t="str">
        <f>IF(入力表!M20=19,"⑲",19)</f>
        <v>⑲</v>
      </c>
      <c r="DF165" s="489"/>
      <c r="DG165" s="489"/>
      <c r="DH165" s="489"/>
      <c r="DI165" s="489"/>
      <c r="DJ165" s="489"/>
      <c r="DK165" s="556"/>
      <c r="DL165" s="488" t="str">
        <f>IF(入力表!N20=26,"㉖",26)</f>
        <v>㉖</v>
      </c>
      <c r="DM165" s="489"/>
      <c r="DN165" s="489"/>
      <c r="DO165" s="489"/>
      <c r="DP165" s="489"/>
      <c r="DQ165" s="489"/>
      <c r="DR165" s="556"/>
      <c r="DS165" s="138"/>
      <c r="DT165" s="160"/>
      <c r="DU165" s="160"/>
      <c r="DV165" s="160"/>
      <c r="DW165" s="160"/>
      <c r="DX165" s="160"/>
      <c r="DY165" s="172"/>
      <c r="DZ165" s="45"/>
      <c r="EA165" s="45"/>
    </row>
    <row r="166" spans="1:131" s="21" customFormat="1" ht="6.15" customHeight="1">
      <c r="A166" s="189"/>
      <c r="B166" s="129"/>
      <c r="C166" s="129"/>
      <c r="D166" s="129"/>
      <c r="E166" s="129"/>
      <c r="F166" s="129"/>
      <c r="G166" s="129"/>
      <c r="I166" s="49"/>
      <c r="J166" s="49"/>
      <c r="K166" s="49"/>
      <c r="L166" s="49"/>
      <c r="M166" s="49"/>
      <c r="N166" s="49"/>
      <c r="O166" s="49"/>
      <c r="P166" s="49"/>
      <c r="Q166" s="49"/>
      <c r="R166" s="49"/>
      <c r="S166" s="49"/>
      <c r="T166" s="49"/>
      <c r="U166" s="49"/>
      <c r="V166" s="49"/>
      <c r="W166" s="28"/>
      <c r="X166" s="28"/>
      <c r="Y166" s="28"/>
      <c r="Z166" s="28"/>
      <c r="AA166" s="28"/>
      <c r="AB166" s="129"/>
      <c r="AC166" s="49"/>
      <c r="AD166" s="49"/>
      <c r="AE166" s="49"/>
      <c r="AG166" s="49"/>
      <c r="AH166" s="49"/>
      <c r="AI166" s="49"/>
      <c r="AJ166" s="49"/>
      <c r="AK166" s="49"/>
      <c r="AL166" s="49"/>
      <c r="AM166" s="49"/>
      <c r="AN166" s="49"/>
      <c r="AO166" s="49"/>
      <c r="AP166" s="49"/>
      <c r="AQ166" s="129"/>
      <c r="AR166" s="129"/>
      <c r="AS166" s="129"/>
      <c r="AT166" s="129"/>
      <c r="AU166" s="129"/>
      <c r="AV166" s="129"/>
      <c r="AW166" s="129"/>
      <c r="AX166" s="129"/>
      <c r="AY166" s="129"/>
      <c r="BO166" s="129"/>
      <c r="BP166" s="129"/>
      <c r="BQ166" s="129"/>
      <c r="BR166" s="129"/>
      <c r="BS166" s="49"/>
      <c r="BT166" s="49"/>
      <c r="BU166" s="49"/>
      <c r="BV166" s="49"/>
      <c r="BW166" s="49"/>
      <c r="BX166" s="49"/>
      <c r="BY166" s="49"/>
      <c r="CJ166" s="550"/>
      <c r="CK166" s="551"/>
      <c r="CL166" s="551"/>
      <c r="CM166" s="551"/>
      <c r="CN166" s="551"/>
      <c r="CO166" s="551"/>
      <c r="CP166" s="552"/>
      <c r="CQ166" s="490"/>
      <c r="CR166" s="491"/>
      <c r="CS166" s="491"/>
      <c r="CT166" s="491"/>
      <c r="CU166" s="491"/>
      <c r="CV166" s="491"/>
      <c r="CW166" s="557"/>
      <c r="CX166" s="490"/>
      <c r="CY166" s="491"/>
      <c r="CZ166" s="491"/>
      <c r="DA166" s="491"/>
      <c r="DB166" s="491"/>
      <c r="DC166" s="491"/>
      <c r="DD166" s="557"/>
      <c r="DE166" s="490"/>
      <c r="DF166" s="491"/>
      <c r="DG166" s="491"/>
      <c r="DH166" s="491"/>
      <c r="DI166" s="491"/>
      <c r="DJ166" s="491"/>
      <c r="DK166" s="557"/>
      <c r="DL166" s="490"/>
      <c r="DM166" s="491"/>
      <c r="DN166" s="491"/>
      <c r="DO166" s="491"/>
      <c r="DP166" s="491"/>
      <c r="DQ166" s="491"/>
      <c r="DR166" s="557"/>
      <c r="DS166" s="8"/>
      <c r="DT166" s="28"/>
      <c r="DU166" s="28"/>
      <c r="DV166" s="28"/>
      <c r="DW166" s="28"/>
      <c r="DX166" s="28"/>
      <c r="DY166" s="51"/>
      <c r="DZ166" s="45"/>
      <c r="EA166" s="45"/>
    </row>
    <row r="167" spans="1:131" s="21" customFormat="1" ht="6.15" customHeight="1">
      <c r="A167" s="189"/>
      <c r="B167" s="129"/>
      <c r="C167" s="129"/>
      <c r="D167" s="129"/>
      <c r="E167" s="129"/>
      <c r="F167" s="129"/>
      <c r="G167" s="12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G167" s="49"/>
      <c r="AH167" s="49"/>
      <c r="AI167" s="49"/>
      <c r="AJ167" s="49"/>
      <c r="AK167" s="49"/>
      <c r="AL167" s="49"/>
      <c r="AM167" s="49"/>
      <c r="AN167" s="49"/>
      <c r="AO167" s="49"/>
      <c r="AP167" s="49"/>
      <c r="AQ167" s="49"/>
      <c r="AR167" s="49"/>
      <c r="AS167" s="49"/>
      <c r="AT167" s="49"/>
      <c r="AU167" s="49"/>
      <c r="AV167" s="129"/>
      <c r="AW167" s="129"/>
      <c r="AX167" s="129"/>
      <c r="AY167" s="129"/>
      <c r="BO167" s="129"/>
      <c r="BP167" s="129"/>
      <c r="BQ167" s="129"/>
      <c r="BR167" s="129"/>
      <c r="BS167" s="129"/>
      <c r="BT167" s="129"/>
      <c r="BU167" s="129"/>
      <c r="BV167" s="129"/>
      <c r="BW167" s="129"/>
      <c r="BX167" s="129"/>
      <c r="BY167" s="129"/>
      <c r="BZ167" s="129"/>
      <c r="CA167" s="129"/>
      <c r="CB167" s="129"/>
      <c r="CC167" s="129"/>
      <c r="CD167" s="129"/>
      <c r="CE167" s="129"/>
      <c r="CF167" s="129"/>
      <c r="CG167" s="129"/>
      <c r="CH167" s="129"/>
      <c r="CI167" s="129"/>
      <c r="CJ167" s="550"/>
      <c r="CK167" s="551"/>
      <c r="CL167" s="551"/>
      <c r="CM167" s="551"/>
      <c r="CN167" s="551"/>
      <c r="CO167" s="551"/>
      <c r="CP167" s="552"/>
      <c r="CQ167" s="490"/>
      <c r="CR167" s="491"/>
      <c r="CS167" s="491"/>
      <c r="CT167" s="491"/>
      <c r="CU167" s="491"/>
      <c r="CV167" s="491"/>
      <c r="CW167" s="557"/>
      <c r="CX167" s="490"/>
      <c r="CY167" s="491"/>
      <c r="CZ167" s="491"/>
      <c r="DA167" s="491"/>
      <c r="DB167" s="491"/>
      <c r="DC167" s="491"/>
      <c r="DD167" s="557"/>
      <c r="DE167" s="490"/>
      <c r="DF167" s="491"/>
      <c r="DG167" s="491"/>
      <c r="DH167" s="491"/>
      <c r="DI167" s="491"/>
      <c r="DJ167" s="491"/>
      <c r="DK167" s="557"/>
      <c r="DL167" s="490"/>
      <c r="DM167" s="491"/>
      <c r="DN167" s="491"/>
      <c r="DO167" s="491"/>
      <c r="DP167" s="491"/>
      <c r="DQ167" s="491"/>
      <c r="DR167" s="557"/>
      <c r="DS167" s="8"/>
      <c r="DT167" s="28"/>
      <c r="DU167" s="28"/>
      <c r="DV167" s="28"/>
      <c r="DW167" s="28"/>
      <c r="DX167" s="28"/>
      <c r="DY167" s="51"/>
      <c r="DZ167" s="45"/>
      <c r="EA167" s="45"/>
    </row>
    <row r="168" spans="1:131" s="21" customFormat="1" ht="6.15" customHeight="1">
      <c r="A168" s="189"/>
      <c r="B168" s="129"/>
      <c r="C168" s="129"/>
      <c r="D168" s="129"/>
      <c r="E168" s="129"/>
      <c r="F168" s="129"/>
      <c r="G168" s="129"/>
      <c r="H168" s="467" t="s">
        <v>172</v>
      </c>
      <c r="I168" s="467"/>
      <c r="J168" s="467"/>
      <c r="K168" s="467"/>
      <c r="L168" s="467"/>
      <c r="M168" s="467"/>
      <c r="N168" s="467"/>
      <c r="O168" s="467"/>
      <c r="P168" s="467"/>
      <c r="Q168" s="467"/>
      <c r="R168" s="467"/>
      <c r="S168" s="467"/>
      <c r="T168" s="467"/>
      <c r="U168" s="467"/>
      <c r="V168" s="467"/>
      <c r="W168" s="49"/>
      <c r="X168" s="49"/>
      <c r="Y168" s="49"/>
      <c r="Z168" s="49"/>
      <c r="AA168" s="49"/>
      <c r="AB168" s="49"/>
      <c r="AC168" s="49"/>
      <c r="AD168" s="49"/>
      <c r="AE168" s="49"/>
      <c r="AF168" s="467" t="s">
        <v>173</v>
      </c>
      <c r="AG168" s="467"/>
      <c r="AH168" s="467"/>
      <c r="AI168" s="467"/>
      <c r="AJ168" s="467"/>
      <c r="AK168" s="467"/>
      <c r="AL168" s="467"/>
      <c r="AM168" s="467"/>
      <c r="AN168" s="467"/>
      <c r="AO168" s="49"/>
      <c r="AP168" s="49"/>
      <c r="AQ168" s="49"/>
      <c r="AR168" s="49"/>
      <c r="AS168" s="49"/>
      <c r="AT168" s="49"/>
      <c r="AU168" s="49"/>
      <c r="AV168" s="129"/>
      <c r="AW168" s="129"/>
      <c r="AX168" s="129"/>
      <c r="AY168" s="129"/>
      <c r="AZ168" s="467" t="s">
        <v>174</v>
      </c>
      <c r="BA168" s="467"/>
      <c r="BB168" s="467"/>
      <c r="BC168" s="467"/>
      <c r="BD168" s="467"/>
      <c r="BE168" s="467"/>
      <c r="BF168" s="467"/>
      <c r="BG168" s="467"/>
      <c r="BH168" s="467"/>
      <c r="BI168" s="467"/>
      <c r="BJ168" s="467"/>
      <c r="BK168" s="467"/>
      <c r="BL168" s="467"/>
      <c r="BM168" s="467"/>
      <c r="BN168" s="467"/>
      <c r="BO168" s="129"/>
      <c r="BP168" s="129"/>
      <c r="BQ168" s="129"/>
      <c r="BR168" s="129"/>
      <c r="BS168" s="129"/>
      <c r="BT168" s="129"/>
      <c r="BU168" s="129"/>
      <c r="BV168" s="129"/>
      <c r="BW168" s="129"/>
      <c r="BX168" s="129"/>
      <c r="BY168" s="129"/>
      <c r="BZ168" s="129"/>
      <c r="CA168" s="129"/>
      <c r="CB168" s="129"/>
      <c r="CC168" s="129"/>
      <c r="CD168" s="129"/>
      <c r="CE168" s="129"/>
      <c r="CF168" s="129"/>
      <c r="CG168" s="129"/>
      <c r="CH168" s="129"/>
      <c r="CI168" s="129"/>
      <c r="CJ168" s="553"/>
      <c r="CK168" s="554"/>
      <c r="CL168" s="554"/>
      <c r="CM168" s="554"/>
      <c r="CN168" s="554"/>
      <c r="CO168" s="554"/>
      <c r="CP168" s="555"/>
      <c r="CQ168" s="492"/>
      <c r="CR168" s="493"/>
      <c r="CS168" s="493"/>
      <c r="CT168" s="493"/>
      <c r="CU168" s="493"/>
      <c r="CV168" s="493"/>
      <c r="CW168" s="558"/>
      <c r="CX168" s="492"/>
      <c r="CY168" s="493"/>
      <c r="CZ168" s="493"/>
      <c r="DA168" s="493"/>
      <c r="DB168" s="493"/>
      <c r="DC168" s="493"/>
      <c r="DD168" s="558"/>
      <c r="DE168" s="492"/>
      <c r="DF168" s="493"/>
      <c r="DG168" s="493"/>
      <c r="DH168" s="493"/>
      <c r="DI168" s="493"/>
      <c r="DJ168" s="493"/>
      <c r="DK168" s="558"/>
      <c r="DL168" s="492"/>
      <c r="DM168" s="493"/>
      <c r="DN168" s="493"/>
      <c r="DO168" s="493"/>
      <c r="DP168" s="493"/>
      <c r="DQ168" s="493"/>
      <c r="DR168" s="558"/>
      <c r="DS168" s="29"/>
      <c r="DT168" s="30"/>
      <c r="DU168" s="30"/>
      <c r="DV168" s="30"/>
      <c r="DW168" s="30"/>
      <c r="DX168" s="30"/>
      <c r="DY168" s="52"/>
      <c r="DZ168" s="129"/>
      <c r="EA168" s="129"/>
    </row>
    <row r="169" spans="1:131" s="21" customFormat="1" ht="6.15" customHeight="1">
      <c r="A169" s="189"/>
      <c r="B169" s="129"/>
      <c r="C169" s="129"/>
      <c r="D169" s="129"/>
      <c r="E169" s="129"/>
      <c r="F169" s="129"/>
      <c r="G169" s="129"/>
      <c r="H169" s="467"/>
      <c r="I169" s="467"/>
      <c r="J169" s="467"/>
      <c r="K169" s="467"/>
      <c r="L169" s="467"/>
      <c r="M169" s="467"/>
      <c r="N169" s="467"/>
      <c r="O169" s="467"/>
      <c r="P169" s="467"/>
      <c r="Q169" s="467"/>
      <c r="R169" s="467"/>
      <c r="S169" s="467"/>
      <c r="T169" s="467"/>
      <c r="U169" s="467"/>
      <c r="V169" s="467"/>
      <c r="W169" s="49"/>
      <c r="X169" s="49"/>
      <c r="Y169" s="49"/>
      <c r="Z169" s="49"/>
      <c r="AA169" s="49"/>
      <c r="AB169" s="49"/>
      <c r="AC169" s="49"/>
      <c r="AD169" s="49"/>
      <c r="AE169" s="49"/>
      <c r="AF169" s="467"/>
      <c r="AG169" s="467"/>
      <c r="AH169" s="467"/>
      <c r="AI169" s="467"/>
      <c r="AJ169" s="467"/>
      <c r="AK169" s="467"/>
      <c r="AL169" s="467"/>
      <c r="AM169" s="467"/>
      <c r="AN169" s="467"/>
      <c r="AO169" s="129"/>
      <c r="AP169" s="129"/>
      <c r="AR169" s="129"/>
      <c r="AS169" s="129"/>
      <c r="AT169" s="49"/>
      <c r="AU169" s="49"/>
      <c r="AV169" s="129"/>
      <c r="AW169" s="129"/>
      <c r="AX169" s="129"/>
      <c r="AY169" s="129"/>
      <c r="AZ169" s="467"/>
      <c r="BA169" s="467"/>
      <c r="BB169" s="467"/>
      <c r="BC169" s="467"/>
      <c r="BD169" s="467"/>
      <c r="BE169" s="467"/>
      <c r="BF169" s="467"/>
      <c r="BG169" s="467"/>
      <c r="BH169" s="467"/>
      <c r="BI169" s="467"/>
      <c r="BJ169" s="467"/>
      <c r="BK169" s="467"/>
      <c r="BL169" s="467"/>
      <c r="BM169" s="467"/>
      <c r="BN169" s="467"/>
      <c r="BO169" s="129"/>
      <c r="BP169" s="129"/>
      <c r="BQ169" s="129"/>
      <c r="BR169" s="129"/>
      <c r="BS169" s="129"/>
      <c r="BT169" s="129"/>
      <c r="BU169" s="129"/>
      <c r="BV169" s="129"/>
      <c r="BW169" s="129"/>
      <c r="BX169" s="129"/>
      <c r="BY169" s="129"/>
      <c r="BZ169" s="129"/>
      <c r="CA169" s="129"/>
      <c r="CB169" s="129"/>
      <c r="CC169" s="129"/>
      <c r="CD169" s="129"/>
      <c r="CE169" s="129"/>
      <c r="CF169" s="129"/>
      <c r="CG169" s="129"/>
      <c r="CH169" s="129"/>
      <c r="CI169" s="129"/>
      <c r="CJ169" s="547" t="str">
        <f>IF(EB145="","",TEXT(EB145+5,"aaaa"))</f>
        <v/>
      </c>
      <c r="CK169" s="548"/>
      <c r="CL169" s="548"/>
      <c r="CM169" s="548"/>
      <c r="CN169" s="548"/>
      <c r="CO169" s="548"/>
      <c r="CP169" s="549"/>
      <c r="CQ169" s="488" t="str">
        <f>IF(入力表!K21=6,"⑥",6)</f>
        <v>⑥</v>
      </c>
      <c r="CR169" s="489"/>
      <c r="CS169" s="489"/>
      <c r="CT169" s="489"/>
      <c r="CU169" s="489"/>
      <c r="CV169" s="489"/>
      <c r="CW169" s="556"/>
      <c r="CX169" s="488" t="str">
        <f>IF(入力表!L21=13,"⑬",13)</f>
        <v>⑬</v>
      </c>
      <c r="CY169" s="489"/>
      <c r="CZ169" s="489"/>
      <c r="DA169" s="489"/>
      <c r="DB169" s="489"/>
      <c r="DC169" s="489"/>
      <c r="DD169" s="556"/>
      <c r="DE169" s="488" t="str">
        <f>IF(入力表!M21=20,"⑳",20)</f>
        <v>⑳</v>
      </c>
      <c r="DF169" s="489"/>
      <c r="DG169" s="489"/>
      <c r="DH169" s="489"/>
      <c r="DI169" s="489"/>
      <c r="DJ169" s="489"/>
      <c r="DK169" s="556"/>
      <c r="DL169" s="488" t="str">
        <f>IF(入力表!N21=27,"㉗",27)</f>
        <v>㉗</v>
      </c>
      <c r="DM169" s="489"/>
      <c r="DN169" s="489"/>
      <c r="DO169" s="489"/>
      <c r="DP169" s="489"/>
      <c r="DQ169" s="489"/>
      <c r="DR169" s="556"/>
      <c r="DS169" s="138"/>
      <c r="DT169" s="160"/>
      <c r="DU169" s="160"/>
      <c r="DV169" s="160"/>
      <c r="DW169" s="160"/>
      <c r="DX169" s="160"/>
      <c r="DY169" s="172"/>
      <c r="DZ169" s="49"/>
      <c r="EA169" s="49"/>
    </row>
    <row r="170" spans="1:131" s="21" customFormat="1" ht="6.15" customHeight="1">
      <c r="A170" s="189"/>
      <c r="B170" s="129"/>
      <c r="C170" s="129"/>
      <c r="D170" s="129"/>
      <c r="E170" s="129"/>
      <c r="F170" s="129"/>
      <c r="G170" s="129"/>
      <c r="H170" s="467"/>
      <c r="I170" s="467"/>
      <c r="J170" s="467"/>
      <c r="K170" s="467"/>
      <c r="L170" s="467"/>
      <c r="M170" s="467"/>
      <c r="N170" s="467"/>
      <c r="O170" s="467"/>
      <c r="P170" s="467"/>
      <c r="Q170" s="467"/>
      <c r="R170" s="467"/>
      <c r="S170" s="467"/>
      <c r="T170" s="467"/>
      <c r="U170" s="467"/>
      <c r="V170" s="467"/>
      <c r="W170" s="49"/>
      <c r="X170" s="49"/>
      <c r="Y170" s="49"/>
      <c r="Z170" s="49"/>
      <c r="AA170" s="49"/>
      <c r="AB170" s="49"/>
      <c r="AC170" s="49"/>
      <c r="AD170" s="49"/>
      <c r="AE170" s="49"/>
      <c r="AF170" s="467"/>
      <c r="AG170" s="467"/>
      <c r="AH170" s="467"/>
      <c r="AI170" s="467"/>
      <c r="AJ170" s="467"/>
      <c r="AK170" s="467"/>
      <c r="AL170" s="467"/>
      <c r="AM170" s="467"/>
      <c r="AN170" s="467"/>
      <c r="AO170" s="129"/>
      <c r="AP170" s="129"/>
      <c r="AT170" s="49"/>
      <c r="AU170" s="49"/>
      <c r="AV170" s="129"/>
      <c r="AW170" s="129"/>
      <c r="AX170" s="129"/>
      <c r="AY170" s="129"/>
      <c r="AZ170" s="467"/>
      <c r="BA170" s="467"/>
      <c r="BB170" s="467"/>
      <c r="BC170" s="467"/>
      <c r="BD170" s="467"/>
      <c r="BE170" s="467"/>
      <c r="BF170" s="467"/>
      <c r="BG170" s="467"/>
      <c r="BH170" s="467"/>
      <c r="BI170" s="467"/>
      <c r="BJ170" s="467"/>
      <c r="BK170" s="467"/>
      <c r="BL170" s="467"/>
      <c r="BM170" s="467"/>
      <c r="BN170" s="467"/>
      <c r="BO170" s="129"/>
      <c r="CE170" s="129"/>
      <c r="CF170" s="129"/>
      <c r="CG170" s="129"/>
      <c r="CH170" s="129"/>
      <c r="CI170" s="129"/>
      <c r="CJ170" s="550"/>
      <c r="CK170" s="551"/>
      <c r="CL170" s="551"/>
      <c r="CM170" s="551"/>
      <c r="CN170" s="551"/>
      <c r="CO170" s="551"/>
      <c r="CP170" s="552"/>
      <c r="CQ170" s="490"/>
      <c r="CR170" s="491"/>
      <c r="CS170" s="491"/>
      <c r="CT170" s="491"/>
      <c r="CU170" s="491"/>
      <c r="CV170" s="491"/>
      <c r="CW170" s="557"/>
      <c r="CX170" s="490"/>
      <c r="CY170" s="491"/>
      <c r="CZ170" s="491"/>
      <c r="DA170" s="491"/>
      <c r="DB170" s="491"/>
      <c r="DC170" s="491"/>
      <c r="DD170" s="557"/>
      <c r="DE170" s="490"/>
      <c r="DF170" s="491"/>
      <c r="DG170" s="491"/>
      <c r="DH170" s="491"/>
      <c r="DI170" s="491"/>
      <c r="DJ170" s="491"/>
      <c r="DK170" s="557"/>
      <c r="DL170" s="490"/>
      <c r="DM170" s="491"/>
      <c r="DN170" s="491"/>
      <c r="DO170" s="491"/>
      <c r="DP170" s="491"/>
      <c r="DQ170" s="491"/>
      <c r="DR170" s="557"/>
      <c r="DS170" s="8"/>
      <c r="DT170" s="28"/>
      <c r="DU170" s="28"/>
      <c r="DV170" s="28"/>
      <c r="DW170" s="28"/>
      <c r="DX170" s="28"/>
      <c r="DY170" s="51"/>
      <c r="DZ170" s="49"/>
      <c r="EA170" s="49"/>
    </row>
    <row r="171" spans="1:131" s="21" customFormat="1" ht="6.15" customHeight="1">
      <c r="A171" s="189"/>
      <c r="B171" s="129"/>
      <c r="C171" s="129"/>
      <c r="D171" s="129"/>
      <c r="E171" s="129"/>
      <c r="F171" s="129"/>
      <c r="G171" s="129"/>
      <c r="H171" s="546" t="str">
        <f>AZ163</f>
        <v/>
      </c>
      <c r="I171" s="546"/>
      <c r="J171" s="546"/>
      <c r="K171" s="546"/>
      <c r="L171" s="546"/>
      <c r="M171" s="546"/>
      <c r="N171" s="546"/>
      <c r="O171" s="546"/>
      <c r="P171" s="546"/>
      <c r="Q171" s="546"/>
      <c r="R171" s="546"/>
      <c r="S171" s="546"/>
      <c r="T171" s="546"/>
      <c r="U171" s="546"/>
      <c r="V171" s="546"/>
      <c r="W171" s="49"/>
      <c r="X171" s="49"/>
      <c r="Y171" s="49"/>
      <c r="Z171" s="390" t="s">
        <v>175</v>
      </c>
      <c r="AA171" s="390"/>
      <c r="AB171" s="390"/>
      <c r="AC171" s="546" t="e">
        <f>'計算書 '!$H$73</f>
        <v>#VALUE!</v>
      </c>
      <c r="AD171" s="546"/>
      <c r="AE171" s="546"/>
      <c r="AF171" s="546"/>
      <c r="AG171" s="546"/>
      <c r="AH171" s="546"/>
      <c r="AI171" s="546"/>
      <c r="AJ171" s="546"/>
      <c r="AK171" s="546"/>
      <c r="AL171" s="546"/>
      <c r="AM171" s="546"/>
      <c r="AN171" s="546"/>
      <c r="AO171" s="546"/>
      <c r="AP171" s="546"/>
      <c r="AQ171" s="390" t="s">
        <v>167</v>
      </c>
      <c r="AR171" s="390"/>
      <c r="AS171" s="390"/>
      <c r="AT171" s="49"/>
      <c r="AU171" s="49"/>
      <c r="AV171" s="129"/>
      <c r="AW171" s="129"/>
      <c r="AX171" s="129"/>
      <c r="AY171" s="129"/>
      <c r="AZ171" s="546" t="str">
        <f>IF(H171="","",H171-AC171)</f>
        <v/>
      </c>
      <c r="BA171" s="546"/>
      <c r="BB171" s="546"/>
      <c r="BC171" s="546"/>
      <c r="BD171" s="546"/>
      <c r="BE171" s="546"/>
      <c r="BF171" s="546"/>
      <c r="BG171" s="546"/>
      <c r="BH171" s="546"/>
      <c r="BI171" s="546"/>
      <c r="BJ171" s="546"/>
      <c r="BK171" s="546"/>
      <c r="BL171" s="546"/>
      <c r="BM171" s="546"/>
      <c r="BN171" s="546"/>
      <c r="BO171" s="129"/>
      <c r="CE171" s="129"/>
      <c r="CF171" s="129"/>
      <c r="CG171" s="129"/>
      <c r="CH171" s="129"/>
      <c r="CI171" s="129"/>
      <c r="CJ171" s="550"/>
      <c r="CK171" s="551"/>
      <c r="CL171" s="551"/>
      <c r="CM171" s="551"/>
      <c r="CN171" s="551"/>
      <c r="CO171" s="551"/>
      <c r="CP171" s="552"/>
      <c r="CQ171" s="490"/>
      <c r="CR171" s="491"/>
      <c r="CS171" s="491"/>
      <c r="CT171" s="491"/>
      <c r="CU171" s="491"/>
      <c r="CV171" s="491"/>
      <c r="CW171" s="557"/>
      <c r="CX171" s="490"/>
      <c r="CY171" s="491"/>
      <c r="CZ171" s="491"/>
      <c r="DA171" s="491"/>
      <c r="DB171" s="491"/>
      <c r="DC171" s="491"/>
      <c r="DD171" s="557"/>
      <c r="DE171" s="490"/>
      <c r="DF171" s="491"/>
      <c r="DG171" s="491"/>
      <c r="DH171" s="491"/>
      <c r="DI171" s="491"/>
      <c r="DJ171" s="491"/>
      <c r="DK171" s="557"/>
      <c r="DL171" s="490"/>
      <c r="DM171" s="491"/>
      <c r="DN171" s="491"/>
      <c r="DO171" s="491"/>
      <c r="DP171" s="491"/>
      <c r="DQ171" s="491"/>
      <c r="DR171" s="557"/>
      <c r="DS171" s="8"/>
      <c r="DT171" s="28"/>
      <c r="DU171" s="28"/>
      <c r="DV171" s="28"/>
      <c r="DW171" s="28"/>
      <c r="DX171" s="28"/>
      <c r="DY171" s="51"/>
      <c r="DZ171" s="49"/>
      <c r="EA171" s="49"/>
    </row>
    <row r="172" spans="1:131" s="21" customFormat="1" ht="6.15" customHeight="1">
      <c r="A172" s="189"/>
      <c r="B172" s="129"/>
      <c r="C172" s="129"/>
      <c r="D172" s="129"/>
      <c r="E172" s="129"/>
      <c r="F172" s="129"/>
      <c r="G172" s="129"/>
      <c r="H172" s="546"/>
      <c r="I172" s="546"/>
      <c r="J172" s="546"/>
      <c r="K172" s="546"/>
      <c r="L172" s="546"/>
      <c r="M172" s="546"/>
      <c r="N172" s="546"/>
      <c r="O172" s="546"/>
      <c r="P172" s="546"/>
      <c r="Q172" s="546"/>
      <c r="R172" s="546"/>
      <c r="S172" s="546"/>
      <c r="T172" s="546"/>
      <c r="U172" s="546"/>
      <c r="V172" s="546"/>
      <c r="W172" s="129"/>
      <c r="X172" s="129"/>
      <c r="Y172" s="129"/>
      <c r="Z172" s="390"/>
      <c r="AA172" s="390"/>
      <c r="AB172" s="390"/>
      <c r="AC172" s="546"/>
      <c r="AD172" s="546"/>
      <c r="AE172" s="546"/>
      <c r="AF172" s="546"/>
      <c r="AG172" s="546"/>
      <c r="AH172" s="546"/>
      <c r="AI172" s="546"/>
      <c r="AJ172" s="546"/>
      <c r="AK172" s="546"/>
      <c r="AL172" s="546"/>
      <c r="AM172" s="546"/>
      <c r="AN172" s="546"/>
      <c r="AO172" s="546"/>
      <c r="AP172" s="546"/>
      <c r="AQ172" s="390"/>
      <c r="AR172" s="390"/>
      <c r="AS172" s="390"/>
      <c r="AT172" s="129"/>
      <c r="AU172" s="129"/>
      <c r="AV172" s="129"/>
      <c r="AW172" s="129"/>
      <c r="AX172" s="129"/>
      <c r="AY172" s="129"/>
      <c r="AZ172" s="546"/>
      <c r="BA172" s="546"/>
      <c r="BB172" s="546"/>
      <c r="BC172" s="546"/>
      <c r="BD172" s="546"/>
      <c r="BE172" s="546"/>
      <c r="BF172" s="546"/>
      <c r="BG172" s="546"/>
      <c r="BH172" s="546"/>
      <c r="BI172" s="546"/>
      <c r="BJ172" s="546"/>
      <c r="BK172" s="546"/>
      <c r="BL172" s="546"/>
      <c r="BM172" s="546"/>
      <c r="BN172" s="546"/>
      <c r="BO172" s="129"/>
      <c r="CE172" s="129"/>
      <c r="CF172" s="129"/>
      <c r="CG172" s="129"/>
      <c r="CH172" s="129"/>
      <c r="CI172" s="129"/>
      <c r="CJ172" s="553"/>
      <c r="CK172" s="554"/>
      <c r="CL172" s="554"/>
      <c r="CM172" s="554"/>
      <c r="CN172" s="554"/>
      <c r="CO172" s="554"/>
      <c r="CP172" s="555"/>
      <c r="CQ172" s="492"/>
      <c r="CR172" s="493"/>
      <c r="CS172" s="493"/>
      <c r="CT172" s="493"/>
      <c r="CU172" s="493"/>
      <c r="CV172" s="493"/>
      <c r="CW172" s="558"/>
      <c r="CX172" s="492"/>
      <c r="CY172" s="493"/>
      <c r="CZ172" s="493"/>
      <c r="DA172" s="493"/>
      <c r="DB172" s="493"/>
      <c r="DC172" s="493"/>
      <c r="DD172" s="558"/>
      <c r="DE172" s="492"/>
      <c r="DF172" s="493"/>
      <c r="DG172" s="493"/>
      <c r="DH172" s="493"/>
      <c r="DI172" s="493"/>
      <c r="DJ172" s="493"/>
      <c r="DK172" s="558"/>
      <c r="DL172" s="492"/>
      <c r="DM172" s="493"/>
      <c r="DN172" s="493"/>
      <c r="DO172" s="493"/>
      <c r="DP172" s="493"/>
      <c r="DQ172" s="493"/>
      <c r="DR172" s="558"/>
      <c r="DS172" s="29"/>
      <c r="DT172" s="30"/>
      <c r="DU172" s="30"/>
      <c r="DV172" s="30"/>
      <c r="DW172" s="30"/>
      <c r="DX172" s="30"/>
      <c r="DY172" s="52"/>
      <c r="DZ172" s="49"/>
      <c r="EA172" s="49"/>
    </row>
    <row r="173" spans="1:131" s="21" customFormat="1" ht="6.15" customHeight="1">
      <c r="A173" s="189"/>
      <c r="B173" s="129"/>
      <c r="C173" s="129"/>
      <c r="D173" s="129"/>
      <c r="E173" s="129"/>
      <c r="F173" s="129"/>
      <c r="G173" s="129"/>
      <c r="H173" s="546"/>
      <c r="I173" s="546"/>
      <c r="J173" s="546"/>
      <c r="K173" s="546"/>
      <c r="L173" s="546"/>
      <c r="M173" s="546"/>
      <c r="N173" s="546"/>
      <c r="O173" s="546"/>
      <c r="P173" s="546"/>
      <c r="Q173" s="546"/>
      <c r="R173" s="546"/>
      <c r="S173" s="546"/>
      <c r="T173" s="546"/>
      <c r="U173" s="546"/>
      <c r="V173" s="546"/>
      <c r="W173" s="129"/>
      <c r="X173" s="129"/>
      <c r="Y173" s="129"/>
      <c r="Z173" s="390"/>
      <c r="AA173" s="390"/>
      <c r="AB173" s="390"/>
      <c r="AC173" s="546"/>
      <c r="AD173" s="546"/>
      <c r="AE173" s="546"/>
      <c r="AF173" s="546"/>
      <c r="AG173" s="546"/>
      <c r="AH173" s="546"/>
      <c r="AI173" s="546"/>
      <c r="AJ173" s="546"/>
      <c r="AK173" s="546"/>
      <c r="AL173" s="546"/>
      <c r="AM173" s="546"/>
      <c r="AN173" s="546"/>
      <c r="AO173" s="546"/>
      <c r="AP173" s="546"/>
      <c r="AQ173" s="390"/>
      <c r="AR173" s="390"/>
      <c r="AS173" s="390"/>
      <c r="AT173" s="129"/>
      <c r="AU173" s="129"/>
      <c r="AV173" s="129"/>
      <c r="AW173" s="129"/>
      <c r="AX173" s="129"/>
      <c r="AY173" s="129"/>
      <c r="AZ173" s="546"/>
      <c r="BA173" s="546"/>
      <c r="BB173" s="546"/>
      <c r="BC173" s="546"/>
      <c r="BD173" s="546"/>
      <c r="BE173" s="546"/>
      <c r="BF173" s="546"/>
      <c r="BG173" s="546"/>
      <c r="BH173" s="546"/>
      <c r="BI173" s="546"/>
      <c r="BJ173" s="546"/>
      <c r="BK173" s="546"/>
      <c r="BL173" s="546"/>
      <c r="BM173" s="546"/>
      <c r="BN173" s="546"/>
      <c r="BO173" s="129"/>
      <c r="BP173" s="129"/>
      <c r="BQ173" s="129"/>
      <c r="BR173" s="129"/>
      <c r="BS173" s="129"/>
      <c r="BT173" s="129"/>
      <c r="BU173" s="129"/>
      <c r="BV173" s="129"/>
      <c r="BW173" s="129"/>
      <c r="BX173" s="129"/>
      <c r="BY173" s="129"/>
      <c r="BZ173" s="129"/>
      <c r="CA173" s="129"/>
      <c r="CB173" s="129"/>
      <c r="CC173" s="129"/>
      <c r="CD173" s="129"/>
      <c r="CE173" s="129"/>
      <c r="CF173" s="129"/>
      <c r="CG173" s="129"/>
      <c r="CH173" s="129"/>
      <c r="CI173" s="129"/>
      <c r="CJ173" s="547" t="str">
        <f>IF(EB145="","",TEXT(EB145+6,"aaaa"))</f>
        <v/>
      </c>
      <c r="CK173" s="548"/>
      <c r="CL173" s="548"/>
      <c r="CM173" s="548"/>
      <c r="CN173" s="548"/>
      <c r="CO173" s="548"/>
      <c r="CP173" s="549"/>
      <c r="CQ173" s="488" t="str">
        <f>IF(入力表!K22=7,"⑦",7)</f>
        <v>⑦</v>
      </c>
      <c r="CR173" s="489"/>
      <c r="CS173" s="489"/>
      <c r="CT173" s="489"/>
      <c r="CU173" s="489"/>
      <c r="CV173" s="489"/>
      <c r="CW173" s="556"/>
      <c r="CX173" s="488" t="str">
        <f>IF(入力表!L22=14,"⑭",14)</f>
        <v>⑭</v>
      </c>
      <c r="CY173" s="489"/>
      <c r="CZ173" s="489"/>
      <c r="DA173" s="489"/>
      <c r="DB173" s="489"/>
      <c r="DC173" s="489"/>
      <c r="DD173" s="556"/>
      <c r="DE173" s="488" t="str">
        <f>IF(入力表!M22=21,"㉑",21)</f>
        <v>㉑</v>
      </c>
      <c r="DF173" s="489"/>
      <c r="DG173" s="489"/>
      <c r="DH173" s="489"/>
      <c r="DI173" s="489"/>
      <c r="DJ173" s="489"/>
      <c r="DK173" s="556"/>
      <c r="DL173" s="488" t="str">
        <f>IF(入力表!N22=28,"㉘",28)</f>
        <v>㉘</v>
      </c>
      <c r="DM173" s="489"/>
      <c r="DN173" s="489"/>
      <c r="DO173" s="489"/>
      <c r="DP173" s="489"/>
      <c r="DQ173" s="489"/>
      <c r="DR173" s="556"/>
      <c r="DS173" s="138"/>
      <c r="DT173" s="160"/>
      <c r="DU173" s="160"/>
      <c r="DV173" s="160"/>
      <c r="DW173" s="160"/>
      <c r="DX173" s="160"/>
      <c r="DY173" s="172"/>
      <c r="DZ173" s="49"/>
      <c r="EA173" s="49"/>
    </row>
    <row r="174" spans="1:131" s="21" customFormat="1" ht="6.15" customHeight="1">
      <c r="A174" s="18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129"/>
      <c r="BQ174" s="129"/>
      <c r="BR174" s="129"/>
      <c r="BS174" s="129"/>
      <c r="BT174" s="129"/>
      <c r="BU174" s="129"/>
      <c r="BV174" s="129"/>
      <c r="BW174" s="129"/>
      <c r="BX174" s="129"/>
      <c r="BY174" s="129"/>
      <c r="BZ174" s="129"/>
      <c r="CA174" s="129"/>
      <c r="CB174" s="129"/>
      <c r="CC174" s="129"/>
      <c r="CD174" s="129"/>
      <c r="CE174" s="129"/>
      <c r="CF174" s="129"/>
      <c r="CG174" s="129"/>
      <c r="CH174" s="129"/>
      <c r="CI174" s="129"/>
      <c r="CJ174" s="550"/>
      <c r="CK174" s="551"/>
      <c r="CL174" s="551"/>
      <c r="CM174" s="551"/>
      <c r="CN174" s="551"/>
      <c r="CO174" s="551"/>
      <c r="CP174" s="552"/>
      <c r="CQ174" s="490"/>
      <c r="CR174" s="491"/>
      <c r="CS174" s="491"/>
      <c r="CT174" s="491"/>
      <c r="CU174" s="491"/>
      <c r="CV174" s="491"/>
      <c r="CW174" s="557"/>
      <c r="CX174" s="490"/>
      <c r="CY174" s="491"/>
      <c r="CZ174" s="491"/>
      <c r="DA174" s="491"/>
      <c r="DB174" s="491"/>
      <c r="DC174" s="491"/>
      <c r="DD174" s="557"/>
      <c r="DE174" s="490"/>
      <c r="DF174" s="491"/>
      <c r="DG174" s="491"/>
      <c r="DH174" s="491"/>
      <c r="DI174" s="491"/>
      <c r="DJ174" s="491"/>
      <c r="DK174" s="557"/>
      <c r="DL174" s="490"/>
      <c r="DM174" s="491"/>
      <c r="DN174" s="491"/>
      <c r="DO174" s="491"/>
      <c r="DP174" s="491"/>
      <c r="DQ174" s="491"/>
      <c r="DR174" s="557"/>
      <c r="DS174" s="8"/>
      <c r="DT174" s="28"/>
      <c r="DU174" s="28"/>
      <c r="DV174" s="28"/>
      <c r="DW174" s="28"/>
      <c r="DX174" s="28"/>
      <c r="DY174" s="51"/>
      <c r="DZ174" s="49"/>
      <c r="EA174" s="49"/>
    </row>
    <row r="175" spans="1:131" s="21" customFormat="1" ht="6.15" customHeight="1">
      <c r="A175" s="18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c r="AU175" s="129"/>
      <c r="AV175" s="129"/>
      <c r="AW175" s="129"/>
      <c r="AX175" s="129"/>
      <c r="AY175" s="129"/>
      <c r="AZ175" s="129"/>
      <c r="BA175" s="129"/>
      <c r="BB175" s="129"/>
      <c r="BC175" s="129"/>
      <c r="BD175" s="129"/>
      <c r="BE175" s="129"/>
      <c r="BF175" s="129"/>
      <c r="BG175" s="129"/>
      <c r="BH175" s="129"/>
      <c r="BI175" s="129"/>
      <c r="BJ175" s="129"/>
      <c r="BK175" s="129"/>
      <c r="BL175" s="129"/>
      <c r="BM175" s="129"/>
      <c r="BN175" s="129"/>
      <c r="BO175" s="129"/>
      <c r="BP175" s="129"/>
      <c r="BQ175" s="129"/>
      <c r="BR175" s="129"/>
      <c r="BS175" s="129"/>
      <c r="BT175" s="129"/>
      <c r="BU175" s="129"/>
      <c r="BV175" s="129"/>
      <c r="BW175" s="129"/>
      <c r="BX175" s="129"/>
      <c r="BY175" s="129"/>
      <c r="BZ175" s="129"/>
      <c r="CA175" s="129"/>
      <c r="CB175" s="129"/>
      <c r="CC175" s="129"/>
      <c r="CD175" s="129"/>
      <c r="CE175" s="129"/>
      <c r="CF175" s="129"/>
      <c r="CG175" s="129"/>
      <c r="CH175" s="129"/>
      <c r="CI175" s="129"/>
      <c r="CJ175" s="550"/>
      <c r="CK175" s="551"/>
      <c r="CL175" s="551"/>
      <c r="CM175" s="551"/>
      <c r="CN175" s="551"/>
      <c r="CO175" s="551"/>
      <c r="CP175" s="552"/>
      <c r="CQ175" s="490"/>
      <c r="CR175" s="491"/>
      <c r="CS175" s="491"/>
      <c r="CT175" s="491"/>
      <c r="CU175" s="491"/>
      <c r="CV175" s="491"/>
      <c r="CW175" s="557"/>
      <c r="CX175" s="490"/>
      <c r="CY175" s="491"/>
      <c r="CZ175" s="491"/>
      <c r="DA175" s="491"/>
      <c r="DB175" s="491"/>
      <c r="DC175" s="491"/>
      <c r="DD175" s="557"/>
      <c r="DE175" s="490"/>
      <c r="DF175" s="491"/>
      <c r="DG175" s="491"/>
      <c r="DH175" s="491"/>
      <c r="DI175" s="491"/>
      <c r="DJ175" s="491"/>
      <c r="DK175" s="557"/>
      <c r="DL175" s="490"/>
      <c r="DM175" s="491"/>
      <c r="DN175" s="491"/>
      <c r="DO175" s="491"/>
      <c r="DP175" s="491"/>
      <c r="DQ175" s="491"/>
      <c r="DR175" s="557"/>
      <c r="DS175" s="8"/>
      <c r="DT175" s="28"/>
      <c r="DU175" s="28"/>
      <c r="DV175" s="28"/>
      <c r="DW175" s="28"/>
      <c r="DX175" s="28"/>
      <c r="DY175" s="51"/>
      <c r="DZ175" s="129"/>
      <c r="EA175" s="129"/>
    </row>
    <row r="176" spans="1:131" s="21" customFormat="1" ht="6" customHeight="1">
      <c r="A176" s="18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c r="CG176" s="129"/>
      <c r="CH176" s="129"/>
      <c r="CI176" s="185"/>
      <c r="CJ176" s="553"/>
      <c r="CK176" s="554"/>
      <c r="CL176" s="554"/>
      <c r="CM176" s="554"/>
      <c r="CN176" s="554"/>
      <c r="CO176" s="554"/>
      <c r="CP176" s="555"/>
      <c r="CQ176" s="492"/>
      <c r="CR176" s="493"/>
      <c r="CS176" s="493"/>
      <c r="CT176" s="493"/>
      <c r="CU176" s="493"/>
      <c r="CV176" s="493"/>
      <c r="CW176" s="558"/>
      <c r="CX176" s="492"/>
      <c r="CY176" s="493"/>
      <c r="CZ176" s="493"/>
      <c r="DA176" s="493"/>
      <c r="DB176" s="493"/>
      <c r="DC176" s="493"/>
      <c r="DD176" s="558"/>
      <c r="DE176" s="492"/>
      <c r="DF176" s="493"/>
      <c r="DG176" s="493"/>
      <c r="DH176" s="493"/>
      <c r="DI176" s="493"/>
      <c r="DJ176" s="493"/>
      <c r="DK176" s="558"/>
      <c r="DL176" s="492"/>
      <c r="DM176" s="493"/>
      <c r="DN176" s="493"/>
      <c r="DO176" s="493"/>
      <c r="DP176" s="493"/>
      <c r="DQ176" s="493"/>
      <c r="DR176" s="558"/>
      <c r="DS176" s="29"/>
      <c r="DT176" s="30"/>
      <c r="DU176" s="30"/>
      <c r="DV176" s="30"/>
      <c r="DW176" s="30"/>
      <c r="DX176" s="30"/>
      <c r="DY176" s="52"/>
      <c r="DZ176" s="45"/>
      <c r="EA176" s="45"/>
    </row>
    <row r="177" spans="1:131" s="21" customFormat="1" ht="6.15" customHeight="1">
      <c r="A177" s="173"/>
      <c r="B177" s="160"/>
      <c r="C177" s="160"/>
      <c r="D177" s="160"/>
      <c r="E177" s="160"/>
      <c r="F177" s="160"/>
      <c r="G177" s="160"/>
      <c r="H177" s="160"/>
      <c r="I177" s="160"/>
      <c r="J177" s="160"/>
      <c r="K177" s="160"/>
      <c r="L177" s="160"/>
      <c r="M177" s="160"/>
      <c r="N177" s="160"/>
      <c r="O177" s="160"/>
      <c r="P177" s="160"/>
      <c r="Q177" s="160"/>
      <c r="R177" s="160"/>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93"/>
      <c r="AT177" s="170"/>
      <c r="AU177" s="170"/>
      <c r="AV177" s="170"/>
      <c r="AW177" s="170"/>
      <c r="AX177" s="170"/>
      <c r="AY177" s="170"/>
      <c r="AZ177" s="170"/>
      <c r="BA177" s="170"/>
      <c r="BB177" s="170"/>
      <c r="BC177" s="170"/>
      <c r="BD177" s="170"/>
      <c r="BE177" s="170"/>
      <c r="BF177" s="170"/>
      <c r="BG177" s="170"/>
      <c r="BH177" s="187"/>
      <c r="BI177" s="187"/>
      <c r="BJ177" s="187"/>
      <c r="BK177" s="187"/>
      <c r="BL177" s="187"/>
      <c r="BM177" s="187"/>
      <c r="BN177" s="187"/>
      <c r="BO177" s="187"/>
      <c r="BP177" s="187"/>
      <c r="BQ177" s="194"/>
      <c r="BR177" s="194"/>
      <c r="BS177" s="194"/>
      <c r="BT177" s="194"/>
      <c r="BU177" s="194"/>
      <c r="BV177" s="194"/>
      <c r="BW177" s="194"/>
      <c r="BX177" s="170"/>
      <c r="BY177" s="170"/>
      <c r="BZ177" s="170"/>
      <c r="CA177" s="170"/>
      <c r="CB177" s="170"/>
      <c r="CC177" s="170"/>
      <c r="CD177" s="170"/>
      <c r="CE177" s="170"/>
      <c r="CF177" s="170"/>
      <c r="CG177" s="170"/>
      <c r="CH177" s="170"/>
      <c r="CI177" s="170"/>
      <c r="CJ177" s="174"/>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0"/>
      <c r="DF177" s="170"/>
      <c r="DG177" s="170"/>
      <c r="DH177" s="170"/>
      <c r="DI177" s="170"/>
      <c r="DJ177" s="170"/>
      <c r="DK177" s="170"/>
      <c r="DL177" s="170"/>
      <c r="DM177" s="170"/>
      <c r="DN177" s="170"/>
      <c r="DO177" s="170"/>
      <c r="DP177" s="170"/>
      <c r="DQ177" s="170"/>
      <c r="DR177" s="170"/>
      <c r="DS177" s="170"/>
      <c r="DT177" s="170"/>
      <c r="DU177" s="170"/>
      <c r="DV177" s="175"/>
      <c r="DW177" s="175"/>
      <c r="DX177" s="175"/>
      <c r="DY177" s="176"/>
      <c r="DZ177" s="45"/>
      <c r="EA177" s="45"/>
    </row>
    <row r="178" spans="1:131" s="21" customFormat="1" ht="6.15" customHeight="1">
      <c r="A178" s="53"/>
      <c r="B178" s="28"/>
      <c r="C178" s="28"/>
      <c r="D178" s="28"/>
      <c r="E178" s="467" t="s">
        <v>176</v>
      </c>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467"/>
      <c r="AK178" s="467"/>
      <c r="AL178" s="467"/>
      <c r="AM178" s="467"/>
      <c r="AN178" s="467"/>
      <c r="AO178" s="129"/>
      <c r="AP178" s="129"/>
      <c r="AQ178" s="129"/>
      <c r="AR178" s="129"/>
      <c r="AS178" s="183"/>
      <c r="AV178" s="467" t="s">
        <v>177</v>
      </c>
      <c r="AW178" s="291"/>
      <c r="AX178" s="291"/>
      <c r="AY178" s="291"/>
      <c r="AZ178" s="291"/>
      <c r="BA178" s="291"/>
      <c r="BB178" s="291"/>
      <c r="BC178" s="291"/>
      <c r="BD178" s="291"/>
      <c r="BE178" s="291"/>
      <c r="BF178" s="291"/>
      <c r="BG178" s="291"/>
      <c r="BH178" s="291"/>
      <c r="BI178" s="291"/>
      <c r="BJ178" s="291"/>
      <c r="BK178" s="291"/>
      <c r="BL178" s="291"/>
      <c r="BM178" s="291"/>
      <c r="BN178" s="291"/>
      <c r="BO178" s="291"/>
      <c r="BP178" s="291"/>
      <c r="BQ178" s="291"/>
      <c r="BR178" s="291"/>
      <c r="BS178" s="291"/>
      <c r="BT178" s="291"/>
      <c r="BU178" s="291"/>
      <c r="BV178" s="291"/>
      <c r="BW178" s="291"/>
      <c r="BX178" s="291"/>
      <c r="BY178" s="291"/>
      <c r="BZ178" s="291"/>
      <c r="CA178" s="291"/>
      <c r="CB178" s="291"/>
      <c r="CC178" s="291"/>
      <c r="CD178" s="291"/>
      <c r="CE178" s="291"/>
      <c r="CF178" s="291"/>
      <c r="CG178" s="291"/>
      <c r="CJ178" s="54"/>
      <c r="CL178" s="467" t="s">
        <v>178</v>
      </c>
      <c r="CM178" s="291"/>
      <c r="CN178" s="291"/>
      <c r="CO178" s="291"/>
      <c r="CP178" s="291"/>
      <c r="CQ178" s="291"/>
      <c r="CR178" s="291"/>
      <c r="CS178" s="291"/>
      <c r="CT178" s="291"/>
      <c r="CU178" s="291"/>
      <c r="CV178" s="291"/>
      <c r="CW178" s="291"/>
      <c r="CX178" s="291"/>
      <c r="CY178" s="291"/>
      <c r="CZ178" s="291"/>
      <c r="DA178" s="291"/>
      <c r="DB178" s="291"/>
      <c r="DC178" s="291"/>
      <c r="DD178" s="291"/>
      <c r="DE178" s="291"/>
      <c r="DF178" s="291"/>
      <c r="DG178" s="291"/>
      <c r="DH178" s="291"/>
      <c r="DI178" s="291"/>
      <c r="DJ178" s="291"/>
      <c r="DK178" s="291"/>
      <c r="DL178" s="291"/>
      <c r="DM178" s="291"/>
      <c r="DN178" s="291"/>
      <c r="DO178" s="291"/>
      <c r="DP178" s="291"/>
      <c r="DQ178" s="291"/>
      <c r="DR178" s="291"/>
      <c r="DS178" s="291"/>
      <c r="DT178" s="291"/>
      <c r="DU178" s="291"/>
      <c r="DV178" s="291"/>
      <c r="DW178" s="291"/>
      <c r="DX178" s="45"/>
      <c r="DY178" s="47"/>
      <c r="DZ178" s="45"/>
      <c r="EA178" s="45"/>
    </row>
    <row r="179" spans="1:131" s="21" customFormat="1" ht="6.15" customHeight="1">
      <c r="A179" s="53"/>
      <c r="B179" s="28"/>
      <c r="C179" s="28"/>
      <c r="D179" s="28"/>
      <c r="E179" s="467"/>
      <c r="F179" s="467"/>
      <c r="G179" s="467"/>
      <c r="H179" s="467"/>
      <c r="I179" s="467"/>
      <c r="J179" s="467"/>
      <c r="K179" s="467"/>
      <c r="L179" s="467"/>
      <c r="M179" s="467"/>
      <c r="N179" s="467"/>
      <c r="O179" s="467"/>
      <c r="P179" s="467"/>
      <c r="Q179" s="467"/>
      <c r="R179" s="467"/>
      <c r="S179" s="467"/>
      <c r="T179" s="467"/>
      <c r="U179" s="467"/>
      <c r="V179" s="467"/>
      <c r="W179" s="467"/>
      <c r="X179" s="467"/>
      <c r="Y179" s="467"/>
      <c r="Z179" s="467"/>
      <c r="AA179" s="467"/>
      <c r="AB179" s="467"/>
      <c r="AC179" s="467"/>
      <c r="AD179" s="467"/>
      <c r="AE179" s="467"/>
      <c r="AF179" s="467"/>
      <c r="AG179" s="467"/>
      <c r="AH179" s="467"/>
      <c r="AI179" s="467"/>
      <c r="AJ179" s="467"/>
      <c r="AK179" s="467"/>
      <c r="AL179" s="467"/>
      <c r="AM179" s="467"/>
      <c r="AN179" s="467"/>
      <c r="AO179" s="129"/>
      <c r="AP179" s="129"/>
      <c r="AQ179" s="129"/>
      <c r="AR179" s="129"/>
      <c r="AS179" s="183"/>
      <c r="AV179" s="291"/>
      <c r="AW179" s="291"/>
      <c r="AX179" s="291"/>
      <c r="AY179" s="291"/>
      <c r="AZ179" s="291"/>
      <c r="BA179" s="291"/>
      <c r="BB179" s="291"/>
      <c r="BC179" s="291"/>
      <c r="BD179" s="291"/>
      <c r="BE179" s="291"/>
      <c r="BF179" s="291"/>
      <c r="BG179" s="291"/>
      <c r="BH179" s="291"/>
      <c r="BI179" s="291"/>
      <c r="BJ179" s="291"/>
      <c r="BK179" s="291"/>
      <c r="BL179" s="291"/>
      <c r="BM179" s="291"/>
      <c r="BN179" s="291"/>
      <c r="BO179" s="291"/>
      <c r="BP179" s="291"/>
      <c r="BQ179" s="291"/>
      <c r="BR179" s="291"/>
      <c r="BS179" s="291"/>
      <c r="BT179" s="291"/>
      <c r="BU179" s="291"/>
      <c r="BV179" s="291"/>
      <c r="BW179" s="291"/>
      <c r="BX179" s="291"/>
      <c r="BY179" s="291"/>
      <c r="BZ179" s="291"/>
      <c r="CA179" s="291"/>
      <c r="CB179" s="291"/>
      <c r="CC179" s="291"/>
      <c r="CD179" s="291"/>
      <c r="CE179" s="291"/>
      <c r="CF179" s="291"/>
      <c r="CG179" s="291"/>
      <c r="CJ179" s="54"/>
      <c r="CL179" s="291"/>
      <c r="CM179" s="291"/>
      <c r="CN179" s="291"/>
      <c r="CO179" s="291"/>
      <c r="CP179" s="291"/>
      <c r="CQ179" s="291"/>
      <c r="CR179" s="291"/>
      <c r="CS179" s="291"/>
      <c r="CT179" s="291"/>
      <c r="CU179" s="291"/>
      <c r="CV179" s="291"/>
      <c r="CW179" s="291"/>
      <c r="CX179" s="291"/>
      <c r="CY179" s="291"/>
      <c r="CZ179" s="291"/>
      <c r="DA179" s="291"/>
      <c r="DB179" s="291"/>
      <c r="DC179" s="291"/>
      <c r="DD179" s="291"/>
      <c r="DE179" s="291"/>
      <c r="DF179" s="291"/>
      <c r="DG179" s="291"/>
      <c r="DH179" s="291"/>
      <c r="DI179" s="291"/>
      <c r="DJ179" s="291"/>
      <c r="DK179" s="291"/>
      <c r="DL179" s="291"/>
      <c r="DM179" s="291"/>
      <c r="DN179" s="291"/>
      <c r="DO179" s="291"/>
      <c r="DP179" s="291"/>
      <c r="DQ179" s="291"/>
      <c r="DR179" s="291"/>
      <c r="DS179" s="291"/>
      <c r="DT179" s="291"/>
      <c r="DU179" s="291"/>
      <c r="DV179" s="291"/>
      <c r="DW179" s="291"/>
      <c r="DX179" s="45"/>
      <c r="DY179" s="47"/>
      <c r="DZ179" s="45"/>
      <c r="EA179" s="45"/>
    </row>
    <row r="180" spans="1:131" s="21" customFormat="1" ht="6.15" customHeight="1">
      <c r="A180" s="53"/>
      <c r="B180" s="28"/>
      <c r="C180" s="28"/>
      <c r="D180" s="28"/>
      <c r="E180" s="467"/>
      <c r="F180" s="467"/>
      <c r="G180" s="467"/>
      <c r="H180" s="467"/>
      <c r="I180" s="467"/>
      <c r="J180" s="467"/>
      <c r="K180" s="467"/>
      <c r="L180" s="467"/>
      <c r="M180" s="467"/>
      <c r="N180" s="467"/>
      <c r="O180" s="467"/>
      <c r="P180" s="467"/>
      <c r="Q180" s="467"/>
      <c r="R180" s="467"/>
      <c r="S180" s="467"/>
      <c r="T180" s="467"/>
      <c r="U180" s="467"/>
      <c r="V180" s="467"/>
      <c r="W180" s="467"/>
      <c r="X180" s="467"/>
      <c r="Y180" s="467"/>
      <c r="Z180" s="467"/>
      <c r="AA180" s="467"/>
      <c r="AB180" s="467"/>
      <c r="AC180" s="467"/>
      <c r="AD180" s="467"/>
      <c r="AE180" s="467"/>
      <c r="AF180" s="467"/>
      <c r="AG180" s="467"/>
      <c r="AH180" s="467"/>
      <c r="AI180" s="467"/>
      <c r="AJ180" s="467"/>
      <c r="AK180" s="467"/>
      <c r="AL180" s="467"/>
      <c r="AM180" s="467"/>
      <c r="AN180" s="467"/>
      <c r="AO180" s="129"/>
      <c r="AP180" s="129"/>
      <c r="AQ180" s="129"/>
      <c r="AR180" s="129"/>
      <c r="AS180" s="183"/>
      <c r="AV180" s="291"/>
      <c r="AW180" s="291"/>
      <c r="AX180" s="291"/>
      <c r="AY180" s="291"/>
      <c r="AZ180" s="291"/>
      <c r="BA180" s="291"/>
      <c r="BB180" s="291"/>
      <c r="BC180" s="291"/>
      <c r="BD180" s="291"/>
      <c r="BE180" s="291"/>
      <c r="BF180" s="291"/>
      <c r="BG180" s="291"/>
      <c r="BH180" s="291"/>
      <c r="BI180" s="291"/>
      <c r="BJ180" s="291"/>
      <c r="BK180" s="291"/>
      <c r="BL180" s="291"/>
      <c r="BM180" s="291"/>
      <c r="BN180" s="291"/>
      <c r="BO180" s="291"/>
      <c r="BP180" s="291"/>
      <c r="BQ180" s="291"/>
      <c r="BR180" s="291"/>
      <c r="BS180" s="291"/>
      <c r="BT180" s="291"/>
      <c r="BU180" s="291"/>
      <c r="BV180" s="291"/>
      <c r="BW180" s="291"/>
      <c r="BX180" s="291"/>
      <c r="BY180" s="291"/>
      <c r="BZ180" s="291"/>
      <c r="CA180" s="291"/>
      <c r="CB180" s="291"/>
      <c r="CC180" s="291"/>
      <c r="CD180" s="291"/>
      <c r="CE180" s="291"/>
      <c r="CF180" s="291"/>
      <c r="CG180" s="291"/>
      <c r="CJ180" s="54"/>
      <c r="CL180" s="291"/>
      <c r="CM180" s="291"/>
      <c r="CN180" s="291"/>
      <c r="CO180" s="291"/>
      <c r="CP180" s="291"/>
      <c r="CQ180" s="291"/>
      <c r="CR180" s="291"/>
      <c r="CS180" s="291"/>
      <c r="CT180" s="291"/>
      <c r="CU180" s="291"/>
      <c r="CV180" s="291"/>
      <c r="CW180" s="291"/>
      <c r="CX180" s="291"/>
      <c r="CY180" s="291"/>
      <c r="CZ180" s="291"/>
      <c r="DA180" s="291"/>
      <c r="DB180" s="291"/>
      <c r="DC180" s="291"/>
      <c r="DD180" s="291"/>
      <c r="DE180" s="291"/>
      <c r="DF180" s="291"/>
      <c r="DG180" s="291"/>
      <c r="DH180" s="291"/>
      <c r="DI180" s="291"/>
      <c r="DJ180" s="291"/>
      <c r="DK180" s="291"/>
      <c r="DL180" s="291"/>
      <c r="DM180" s="291"/>
      <c r="DN180" s="291"/>
      <c r="DO180" s="291"/>
      <c r="DP180" s="291"/>
      <c r="DQ180" s="291"/>
      <c r="DR180" s="291"/>
      <c r="DS180" s="291"/>
      <c r="DT180" s="291"/>
      <c r="DU180" s="291"/>
      <c r="DV180" s="291"/>
      <c r="DW180" s="291"/>
      <c r="DX180" s="45"/>
      <c r="DY180" s="47"/>
      <c r="DZ180" s="45"/>
      <c r="EA180" s="45"/>
    </row>
    <row r="181" spans="1:131" s="21" customFormat="1" ht="6.15" customHeight="1">
      <c r="A181" s="53"/>
      <c r="B181" s="28"/>
      <c r="C181" s="28"/>
      <c r="D181" s="28"/>
      <c r="E181" s="467"/>
      <c r="F181" s="467"/>
      <c r="G181" s="467"/>
      <c r="H181" s="467"/>
      <c r="I181" s="467"/>
      <c r="J181" s="467"/>
      <c r="K181" s="467"/>
      <c r="L181" s="467"/>
      <c r="M181" s="467"/>
      <c r="N181" s="467"/>
      <c r="O181" s="467"/>
      <c r="P181" s="467"/>
      <c r="Q181" s="467"/>
      <c r="R181" s="467"/>
      <c r="S181" s="467"/>
      <c r="T181" s="467"/>
      <c r="U181" s="467"/>
      <c r="V181" s="467"/>
      <c r="W181" s="467"/>
      <c r="X181" s="467"/>
      <c r="Y181" s="467"/>
      <c r="Z181" s="467"/>
      <c r="AA181" s="467"/>
      <c r="AB181" s="467"/>
      <c r="AC181" s="467"/>
      <c r="AD181" s="467"/>
      <c r="AE181" s="467"/>
      <c r="AF181" s="467"/>
      <c r="AG181" s="467"/>
      <c r="AH181" s="467"/>
      <c r="AI181" s="467"/>
      <c r="AJ181" s="467"/>
      <c r="AK181" s="467"/>
      <c r="AL181" s="467"/>
      <c r="AM181" s="467"/>
      <c r="AN181" s="467"/>
      <c r="AO181" s="129"/>
      <c r="AP181" s="129"/>
      <c r="AQ181" s="129"/>
      <c r="AR181" s="129"/>
      <c r="AS181" s="183"/>
      <c r="AV181" s="291"/>
      <c r="AW181" s="291"/>
      <c r="AX181" s="291"/>
      <c r="AY181" s="291"/>
      <c r="AZ181" s="291"/>
      <c r="BA181" s="291"/>
      <c r="BB181" s="291"/>
      <c r="BC181" s="291"/>
      <c r="BD181" s="291"/>
      <c r="BE181" s="291"/>
      <c r="BF181" s="291"/>
      <c r="BG181" s="291"/>
      <c r="BH181" s="291"/>
      <c r="BI181" s="291"/>
      <c r="BJ181" s="291"/>
      <c r="BK181" s="291"/>
      <c r="BL181" s="291"/>
      <c r="BM181" s="291"/>
      <c r="BN181" s="291"/>
      <c r="BO181" s="291"/>
      <c r="BP181" s="291"/>
      <c r="BQ181" s="291"/>
      <c r="BR181" s="291"/>
      <c r="BS181" s="291"/>
      <c r="BT181" s="291"/>
      <c r="BU181" s="291"/>
      <c r="BV181" s="291"/>
      <c r="BW181" s="291"/>
      <c r="BX181" s="291"/>
      <c r="BY181" s="291"/>
      <c r="BZ181" s="291"/>
      <c r="CA181" s="291"/>
      <c r="CB181" s="291"/>
      <c r="CC181" s="291"/>
      <c r="CD181" s="291"/>
      <c r="CE181" s="291"/>
      <c r="CF181" s="291"/>
      <c r="CG181" s="291"/>
      <c r="CJ181" s="54"/>
      <c r="CL181" s="291"/>
      <c r="CM181" s="291"/>
      <c r="CN181" s="291"/>
      <c r="CO181" s="291"/>
      <c r="CP181" s="291"/>
      <c r="CQ181" s="291"/>
      <c r="CR181" s="291"/>
      <c r="CS181" s="291"/>
      <c r="CT181" s="291"/>
      <c r="CU181" s="291"/>
      <c r="CV181" s="291"/>
      <c r="CW181" s="291"/>
      <c r="CX181" s="291"/>
      <c r="CY181" s="291"/>
      <c r="CZ181" s="291"/>
      <c r="DA181" s="291"/>
      <c r="DB181" s="291"/>
      <c r="DC181" s="291"/>
      <c r="DD181" s="291"/>
      <c r="DE181" s="291"/>
      <c r="DF181" s="291"/>
      <c r="DG181" s="291"/>
      <c r="DH181" s="291"/>
      <c r="DI181" s="291"/>
      <c r="DJ181" s="291"/>
      <c r="DK181" s="291"/>
      <c r="DL181" s="291"/>
      <c r="DM181" s="291"/>
      <c r="DN181" s="291"/>
      <c r="DO181" s="291"/>
      <c r="DP181" s="291"/>
      <c r="DQ181" s="291"/>
      <c r="DR181" s="291"/>
      <c r="DS181" s="291"/>
      <c r="DT181" s="291"/>
      <c r="DU181" s="291"/>
      <c r="DV181" s="291"/>
      <c r="DW181" s="291"/>
      <c r="DX181" s="45"/>
      <c r="DY181" s="47"/>
      <c r="DZ181" s="45"/>
      <c r="EA181" s="45"/>
    </row>
    <row r="182" spans="1:131" s="21" customFormat="1" ht="6.15" customHeight="1">
      <c r="A182" s="55"/>
      <c r="B182" s="30"/>
      <c r="C182" s="30"/>
      <c r="D182" s="30"/>
      <c r="E182" s="30"/>
      <c r="F182" s="30"/>
      <c r="G182" s="30"/>
      <c r="H182" s="30"/>
      <c r="I182" s="30"/>
      <c r="J182" s="30"/>
      <c r="K182" s="30"/>
      <c r="L182" s="30"/>
      <c r="M182" s="30"/>
      <c r="N182" s="30"/>
      <c r="O182" s="30"/>
      <c r="P182" s="30"/>
      <c r="Q182" s="30"/>
      <c r="R182" s="30"/>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6"/>
      <c r="AT182" s="6"/>
      <c r="AU182" s="6"/>
      <c r="AV182" s="6"/>
      <c r="AW182" s="6"/>
      <c r="AX182" s="6"/>
      <c r="AY182" s="6"/>
      <c r="AZ182" s="6"/>
      <c r="BA182" s="6"/>
      <c r="BB182" s="6"/>
      <c r="BC182" s="6"/>
      <c r="BD182" s="6"/>
      <c r="BE182" s="6"/>
      <c r="BF182" s="6"/>
      <c r="BG182" s="6"/>
      <c r="BH182" s="185"/>
      <c r="BI182" s="185"/>
      <c r="BJ182" s="185"/>
      <c r="BK182" s="185"/>
      <c r="BL182" s="185"/>
      <c r="BM182" s="185"/>
      <c r="BN182" s="185"/>
      <c r="BO182" s="185"/>
      <c r="BP182" s="185"/>
      <c r="BQ182" s="195"/>
      <c r="BR182" s="195"/>
      <c r="BS182" s="195"/>
      <c r="BT182" s="195"/>
      <c r="BU182" s="195"/>
      <c r="BV182" s="195"/>
      <c r="BW182" s="195"/>
      <c r="BX182" s="6"/>
      <c r="BY182" s="6"/>
      <c r="BZ182" s="6"/>
      <c r="CA182" s="6"/>
      <c r="CB182" s="6"/>
      <c r="CC182" s="6"/>
      <c r="CD182" s="6"/>
      <c r="CE182" s="6"/>
      <c r="CF182" s="6"/>
      <c r="CG182" s="6"/>
      <c r="CH182" s="6"/>
      <c r="CI182" s="6"/>
      <c r="CJ182" s="5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185"/>
      <c r="DR182" s="185"/>
      <c r="DS182" s="185"/>
      <c r="DT182" s="185"/>
      <c r="DU182" s="185"/>
      <c r="DV182" s="57"/>
      <c r="DW182" s="57"/>
      <c r="DX182" s="57"/>
      <c r="DY182" s="58"/>
      <c r="DZ182" s="45"/>
      <c r="EA182" s="45"/>
    </row>
    <row r="183" spans="1:131" s="21" customFormat="1" ht="6.15" customHeight="1">
      <c r="A183" s="173"/>
      <c r="B183" s="160"/>
      <c r="C183" s="160"/>
      <c r="D183" s="160"/>
      <c r="E183" s="160"/>
      <c r="F183" s="160"/>
      <c r="G183" s="160"/>
      <c r="H183" s="160"/>
      <c r="I183" s="160"/>
      <c r="J183" s="160"/>
      <c r="K183" s="160"/>
      <c r="L183" s="160"/>
      <c r="M183" s="160"/>
      <c r="N183" s="160"/>
      <c r="O183" s="160"/>
      <c r="P183" s="160"/>
      <c r="Q183" s="160"/>
      <c r="R183" s="160"/>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93"/>
      <c r="AT183" s="170"/>
      <c r="AU183" s="170"/>
      <c r="AV183" s="170"/>
      <c r="AW183" s="170"/>
      <c r="AX183" s="170"/>
      <c r="AY183" s="170"/>
      <c r="AZ183" s="170"/>
      <c r="BA183" s="170"/>
      <c r="BB183" s="170"/>
      <c r="BC183" s="170"/>
      <c r="BD183" s="170"/>
      <c r="BE183" s="170"/>
      <c r="BF183" s="170"/>
      <c r="BG183" s="170"/>
      <c r="BH183" s="187"/>
      <c r="BI183" s="187"/>
      <c r="BJ183" s="187"/>
      <c r="BK183" s="187"/>
      <c r="BL183" s="187"/>
      <c r="BM183" s="187"/>
      <c r="BN183" s="187"/>
      <c r="BO183" s="187"/>
      <c r="BP183" s="187"/>
      <c r="BQ183" s="194"/>
      <c r="BR183" s="194"/>
      <c r="BS183" s="194"/>
      <c r="BT183" s="194"/>
      <c r="BU183" s="194"/>
      <c r="BV183" s="194"/>
      <c r="BW183" s="194"/>
      <c r="BX183" s="170"/>
      <c r="BY183" s="170"/>
      <c r="BZ183" s="170"/>
      <c r="CA183" s="170"/>
      <c r="CB183" s="170"/>
      <c r="CC183" s="170"/>
      <c r="CD183" s="170"/>
      <c r="CE183" s="170"/>
      <c r="CF183" s="170"/>
      <c r="CG183" s="170"/>
      <c r="CH183" s="170"/>
      <c r="CI183" s="170"/>
      <c r="CJ183" s="174"/>
      <c r="CK183" s="170"/>
      <c r="CL183" s="170"/>
      <c r="CM183" s="170"/>
      <c r="CN183" s="170"/>
      <c r="CO183" s="170"/>
      <c r="CP183" s="170"/>
      <c r="CQ183" s="170"/>
      <c r="CR183" s="170"/>
      <c r="CS183" s="170"/>
      <c r="CT183" s="170"/>
      <c r="CU183" s="170"/>
      <c r="CV183" s="170"/>
      <c r="CW183" s="170"/>
      <c r="CX183" s="170"/>
      <c r="CY183" s="170"/>
      <c r="CZ183" s="170"/>
      <c r="DA183" s="170"/>
      <c r="DB183" s="170"/>
      <c r="DC183" s="170"/>
      <c r="DD183" s="170"/>
      <c r="DE183" s="170"/>
      <c r="DF183" s="170"/>
      <c r="DG183" s="170"/>
      <c r="DH183" s="170"/>
      <c r="DI183" s="170"/>
      <c r="DJ183" s="170"/>
      <c r="DK183" s="170"/>
      <c r="DL183" s="170"/>
      <c r="DM183" s="170"/>
      <c r="DN183" s="170"/>
      <c r="DO183" s="170"/>
      <c r="DP183" s="170"/>
      <c r="DQ183" s="187"/>
      <c r="DR183" s="187"/>
      <c r="DS183" s="187"/>
      <c r="DT183" s="187"/>
      <c r="DU183" s="187"/>
      <c r="DV183" s="175"/>
      <c r="DW183" s="175"/>
      <c r="DX183" s="175"/>
      <c r="DY183" s="176"/>
      <c r="DZ183" s="45"/>
      <c r="EA183" s="45"/>
    </row>
    <row r="184" spans="1:131" s="21" customFormat="1" ht="6.15" customHeight="1">
      <c r="A184" s="53"/>
      <c r="B184" s="390" t="s">
        <v>132</v>
      </c>
      <c r="C184" s="390"/>
      <c r="D184" s="390"/>
      <c r="E184" s="390"/>
      <c r="F184" s="390"/>
      <c r="G184" s="390"/>
      <c r="H184" s="491" t="str">
        <f>IF(入力表!C18="","",TEXT(入力表!C18,"e"))</f>
        <v/>
      </c>
      <c r="I184" s="491"/>
      <c r="J184" s="491"/>
      <c r="K184" s="491"/>
      <c r="L184" s="491"/>
      <c r="M184" s="491"/>
      <c r="N184" s="491"/>
      <c r="O184" s="390" t="s">
        <v>147</v>
      </c>
      <c r="P184" s="390"/>
      <c r="Q184" s="390"/>
      <c r="R184" s="491" t="str">
        <f>IF(入力表!C18="","",MONTH(入力表!C18))</f>
        <v/>
      </c>
      <c r="S184" s="491"/>
      <c r="T184" s="491"/>
      <c r="U184" s="491"/>
      <c r="V184" s="491"/>
      <c r="W184" s="491"/>
      <c r="X184" s="491"/>
      <c r="Y184" s="390" t="s">
        <v>148</v>
      </c>
      <c r="Z184" s="390"/>
      <c r="AA184" s="390"/>
      <c r="AB184" s="491" t="str">
        <f>IF(入力表!C18="","",DAY(入力表!C18))</f>
        <v/>
      </c>
      <c r="AC184" s="491"/>
      <c r="AD184" s="491"/>
      <c r="AE184" s="491"/>
      <c r="AF184" s="491"/>
      <c r="AG184" s="491"/>
      <c r="AH184" s="491"/>
      <c r="AI184" s="390" t="s">
        <v>179</v>
      </c>
      <c r="AJ184" s="390"/>
      <c r="AK184" s="390"/>
      <c r="AL184" s="390"/>
      <c r="AM184" s="390"/>
      <c r="AN184" s="390"/>
      <c r="AO184" s="390"/>
      <c r="AP184" s="129"/>
      <c r="AQ184" s="129"/>
      <c r="AR184" s="129"/>
      <c r="AS184" s="183"/>
      <c r="AU184" s="390" t="s">
        <v>132</v>
      </c>
      <c r="AV184" s="390"/>
      <c r="AW184" s="390"/>
      <c r="AX184" s="390"/>
      <c r="AY184" s="390"/>
      <c r="AZ184" s="390"/>
      <c r="BA184" s="491"/>
      <c r="BB184" s="491"/>
      <c r="BC184" s="491"/>
      <c r="BD184" s="491"/>
      <c r="BE184" s="491"/>
      <c r="BF184" s="491"/>
      <c r="BG184" s="491"/>
      <c r="BH184" s="390" t="s">
        <v>147</v>
      </c>
      <c r="BI184" s="390"/>
      <c r="BJ184" s="390"/>
      <c r="BK184" s="491"/>
      <c r="BL184" s="491"/>
      <c r="BM184" s="491"/>
      <c r="BN184" s="491"/>
      <c r="BO184" s="491"/>
      <c r="BP184" s="491"/>
      <c r="BQ184" s="491"/>
      <c r="BR184" s="390" t="s">
        <v>148</v>
      </c>
      <c r="BS184" s="390"/>
      <c r="BT184" s="390"/>
      <c r="BU184" s="491"/>
      <c r="BV184" s="491"/>
      <c r="BW184" s="491"/>
      <c r="BX184" s="491"/>
      <c r="BY184" s="491"/>
      <c r="BZ184" s="491"/>
      <c r="CA184" s="491"/>
      <c r="CB184" s="390" t="s">
        <v>180</v>
      </c>
      <c r="CC184" s="390"/>
      <c r="CD184" s="390"/>
      <c r="CE184" s="390"/>
      <c r="CF184" s="390"/>
      <c r="CG184" s="390"/>
      <c r="CH184" s="390"/>
      <c r="CI184" s="567"/>
      <c r="CJ184" s="54"/>
      <c r="CK184" s="390" t="str">
        <f>IF(AS109="","",AS109)</f>
        <v/>
      </c>
      <c r="CL184" s="390"/>
      <c r="CM184" s="390"/>
      <c r="CN184" s="390"/>
      <c r="CO184" s="390"/>
      <c r="CP184" s="390"/>
      <c r="CQ184" s="390" t="str">
        <f>IF(AX109="","",AX109)</f>
        <v/>
      </c>
      <c r="CR184" s="390"/>
      <c r="CS184" s="390"/>
      <c r="CT184" s="390"/>
      <c r="CU184" s="390"/>
      <c r="CV184" s="390"/>
      <c r="CW184" s="390"/>
      <c r="CX184" s="390" t="s">
        <v>147</v>
      </c>
      <c r="CY184" s="390"/>
      <c r="CZ184" s="390"/>
      <c r="DA184" s="390" t="str">
        <f>IF(BI109="","",BI109)</f>
        <v/>
      </c>
      <c r="DB184" s="390"/>
      <c r="DC184" s="390"/>
      <c r="DD184" s="390"/>
      <c r="DE184" s="390"/>
      <c r="DF184" s="390"/>
      <c r="DG184" s="390"/>
      <c r="DH184" s="390" t="s">
        <v>148</v>
      </c>
      <c r="DI184" s="390"/>
      <c r="DJ184" s="390"/>
      <c r="DK184" s="390" t="str">
        <f>IF(BX48="","",BX48)</f>
        <v/>
      </c>
      <c r="DL184" s="390"/>
      <c r="DM184" s="390"/>
      <c r="DN184" s="390"/>
      <c r="DO184" s="390"/>
      <c r="DP184" s="390"/>
      <c r="DQ184" s="390"/>
      <c r="DR184" s="390" t="s">
        <v>180</v>
      </c>
      <c r="DS184" s="390"/>
      <c r="DT184" s="390"/>
      <c r="DU184" s="390"/>
      <c r="DV184" s="390"/>
      <c r="DW184" s="390"/>
      <c r="DX184" s="390"/>
      <c r="DY184" s="486"/>
      <c r="DZ184" s="45"/>
      <c r="EA184" s="45"/>
    </row>
    <row r="185" spans="1:131" s="21" customFormat="1" ht="6.15" customHeight="1">
      <c r="A185" s="53"/>
      <c r="B185" s="390"/>
      <c r="C185" s="390"/>
      <c r="D185" s="390"/>
      <c r="E185" s="390"/>
      <c r="F185" s="390"/>
      <c r="G185" s="390"/>
      <c r="H185" s="491"/>
      <c r="I185" s="491"/>
      <c r="J185" s="491"/>
      <c r="K185" s="491"/>
      <c r="L185" s="491"/>
      <c r="M185" s="491"/>
      <c r="N185" s="491"/>
      <c r="O185" s="390"/>
      <c r="P185" s="390"/>
      <c r="Q185" s="390"/>
      <c r="R185" s="491"/>
      <c r="S185" s="491"/>
      <c r="T185" s="491"/>
      <c r="U185" s="491"/>
      <c r="V185" s="491"/>
      <c r="W185" s="491"/>
      <c r="X185" s="491"/>
      <c r="Y185" s="390"/>
      <c r="Z185" s="390"/>
      <c r="AA185" s="390"/>
      <c r="AB185" s="491"/>
      <c r="AC185" s="491"/>
      <c r="AD185" s="491"/>
      <c r="AE185" s="491"/>
      <c r="AF185" s="491"/>
      <c r="AG185" s="491"/>
      <c r="AH185" s="491"/>
      <c r="AI185" s="390"/>
      <c r="AJ185" s="390"/>
      <c r="AK185" s="390"/>
      <c r="AL185" s="390"/>
      <c r="AM185" s="390"/>
      <c r="AN185" s="390"/>
      <c r="AO185" s="390"/>
      <c r="AP185" s="129"/>
      <c r="AQ185" s="129"/>
      <c r="AR185" s="129"/>
      <c r="AS185" s="183"/>
      <c r="AU185" s="390"/>
      <c r="AV185" s="390"/>
      <c r="AW185" s="390"/>
      <c r="AX185" s="390"/>
      <c r="AY185" s="390"/>
      <c r="AZ185" s="390"/>
      <c r="BA185" s="491"/>
      <c r="BB185" s="491"/>
      <c r="BC185" s="491"/>
      <c r="BD185" s="491"/>
      <c r="BE185" s="491"/>
      <c r="BF185" s="491"/>
      <c r="BG185" s="491"/>
      <c r="BH185" s="390"/>
      <c r="BI185" s="390"/>
      <c r="BJ185" s="390"/>
      <c r="BK185" s="491"/>
      <c r="BL185" s="491"/>
      <c r="BM185" s="491"/>
      <c r="BN185" s="491"/>
      <c r="BO185" s="491"/>
      <c r="BP185" s="491"/>
      <c r="BQ185" s="491"/>
      <c r="BR185" s="390"/>
      <c r="BS185" s="390"/>
      <c r="BT185" s="390"/>
      <c r="BU185" s="491"/>
      <c r="BV185" s="491"/>
      <c r="BW185" s="491"/>
      <c r="BX185" s="491"/>
      <c r="BY185" s="491"/>
      <c r="BZ185" s="491"/>
      <c r="CA185" s="491"/>
      <c r="CB185" s="390"/>
      <c r="CC185" s="390"/>
      <c r="CD185" s="390"/>
      <c r="CE185" s="390"/>
      <c r="CF185" s="390"/>
      <c r="CG185" s="390"/>
      <c r="CH185" s="390"/>
      <c r="CI185" s="567"/>
      <c r="CJ185" s="54"/>
      <c r="CK185" s="390"/>
      <c r="CL185" s="390"/>
      <c r="CM185" s="390"/>
      <c r="CN185" s="390"/>
      <c r="CO185" s="390"/>
      <c r="CP185" s="390"/>
      <c r="CQ185" s="390"/>
      <c r="CR185" s="390"/>
      <c r="CS185" s="390"/>
      <c r="CT185" s="390"/>
      <c r="CU185" s="390"/>
      <c r="CV185" s="390"/>
      <c r="CW185" s="390"/>
      <c r="CX185" s="390"/>
      <c r="CY185" s="390"/>
      <c r="CZ185" s="390"/>
      <c r="DA185" s="390"/>
      <c r="DB185" s="390"/>
      <c r="DC185" s="390"/>
      <c r="DD185" s="390"/>
      <c r="DE185" s="390"/>
      <c r="DF185" s="390"/>
      <c r="DG185" s="390"/>
      <c r="DH185" s="390"/>
      <c r="DI185" s="390"/>
      <c r="DJ185" s="390"/>
      <c r="DK185" s="390"/>
      <c r="DL185" s="390"/>
      <c r="DM185" s="390"/>
      <c r="DN185" s="390"/>
      <c r="DO185" s="390"/>
      <c r="DP185" s="390"/>
      <c r="DQ185" s="390"/>
      <c r="DR185" s="390"/>
      <c r="DS185" s="390"/>
      <c r="DT185" s="390"/>
      <c r="DU185" s="390"/>
      <c r="DV185" s="390"/>
      <c r="DW185" s="390"/>
      <c r="DX185" s="390"/>
      <c r="DY185" s="486"/>
      <c r="DZ185" s="45"/>
      <c r="EA185" s="45"/>
    </row>
    <row r="186" spans="1:131" s="21" customFormat="1" ht="6.15" customHeight="1">
      <c r="A186" s="53"/>
      <c r="B186" s="390"/>
      <c r="C186" s="390"/>
      <c r="D186" s="390"/>
      <c r="E186" s="390"/>
      <c r="F186" s="390"/>
      <c r="G186" s="390"/>
      <c r="H186" s="491"/>
      <c r="I186" s="491"/>
      <c r="J186" s="491"/>
      <c r="K186" s="491"/>
      <c r="L186" s="491"/>
      <c r="M186" s="491"/>
      <c r="N186" s="491"/>
      <c r="O186" s="390"/>
      <c r="P186" s="390"/>
      <c r="Q186" s="390"/>
      <c r="R186" s="491"/>
      <c r="S186" s="491"/>
      <c r="T186" s="491"/>
      <c r="U186" s="491"/>
      <c r="V186" s="491"/>
      <c r="W186" s="491"/>
      <c r="X186" s="491"/>
      <c r="Y186" s="390"/>
      <c r="Z186" s="390"/>
      <c r="AA186" s="390"/>
      <c r="AB186" s="491"/>
      <c r="AC186" s="491"/>
      <c r="AD186" s="491"/>
      <c r="AE186" s="491"/>
      <c r="AF186" s="491"/>
      <c r="AG186" s="491"/>
      <c r="AH186" s="491"/>
      <c r="AI186" s="390"/>
      <c r="AJ186" s="390"/>
      <c r="AK186" s="390"/>
      <c r="AL186" s="390"/>
      <c r="AM186" s="390"/>
      <c r="AN186" s="390"/>
      <c r="AO186" s="390"/>
      <c r="AP186" s="129"/>
      <c r="AQ186" s="129"/>
      <c r="AR186" s="129"/>
      <c r="AS186" s="183"/>
      <c r="AU186" s="390"/>
      <c r="AV186" s="390"/>
      <c r="AW186" s="390"/>
      <c r="AX186" s="390"/>
      <c r="AY186" s="390"/>
      <c r="AZ186" s="390"/>
      <c r="BA186" s="491"/>
      <c r="BB186" s="491"/>
      <c r="BC186" s="491"/>
      <c r="BD186" s="491"/>
      <c r="BE186" s="491"/>
      <c r="BF186" s="491"/>
      <c r="BG186" s="491"/>
      <c r="BH186" s="390"/>
      <c r="BI186" s="390"/>
      <c r="BJ186" s="390"/>
      <c r="BK186" s="491"/>
      <c r="BL186" s="491"/>
      <c r="BM186" s="491"/>
      <c r="BN186" s="491"/>
      <c r="BO186" s="491"/>
      <c r="BP186" s="491"/>
      <c r="BQ186" s="491"/>
      <c r="BR186" s="390"/>
      <c r="BS186" s="390"/>
      <c r="BT186" s="390"/>
      <c r="BU186" s="491"/>
      <c r="BV186" s="491"/>
      <c r="BW186" s="491"/>
      <c r="BX186" s="491"/>
      <c r="BY186" s="491"/>
      <c r="BZ186" s="491"/>
      <c r="CA186" s="491"/>
      <c r="CB186" s="390"/>
      <c r="CC186" s="390"/>
      <c r="CD186" s="390"/>
      <c r="CE186" s="390"/>
      <c r="CF186" s="390"/>
      <c r="CG186" s="390"/>
      <c r="CH186" s="390"/>
      <c r="CI186" s="567"/>
      <c r="CJ186" s="54"/>
      <c r="CK186" s="390"/>
      <c r="CL186" s="390"/>
      <c r="CM186" s="390"/>
      <c r="CN186" s="390"/>
      <c r="CO186" s="390"/>
      <c r="CP186" s="390"/>
      <c r="CQ186" s="390"/>
      <c r="CR186" s="390"/>
      <c r="CS186" s="390"/>
      <c r="CT186" s="390"/>
      <c r="CU186" s="390"/>
      <c r="CV186" s="390"/>
      <c r="CW186" s="390"/>
      <c r="CX186" s="390"/>
      <c r="CY186" s="390"/>
      <c r="CZ186" s="390"/>
      <c r="DA186" s="390"/>
      <c r="DB186" s="390"/>
      <c r="DC186" s="390"/>
      <c r="DD186" s="390"/>
      <c r="DE186" s="390"/>
      <c r="DF186" s="390"/>
      <c r="DG186" s="390"/>
      <c r="DH186" s="390"/>
      <c r="DI186" s="390"/>
      <c r="DJ186" s="390"/>
      <c r="DK186" s="390"/>
      <c r="DL186" s="390"/>
      <c r="DM186" s="390"/>
      <c r="DN186" s="390"/>
      <c r="DO186" s="390"/>
      <c r="DP186" s="390"/>
      <c r="DQ186" s="390"/>
      <c r="DR186" s="390"/>
      <c r="DS186" s="390"/>
      <c r="DT186" s="390"/>
      <c r="DU186" s="390"/>
      <c r="DV186" s="390"/>
      <c r="DW186" s="390"/>
      <c r="DX186" s="390"/>
      <c r="DY186" s="486"/>
      <c r="DZ186" s="45"/>
      <c r="EA186" s="45"/>
    </row>
    <row r="187" spans="1:131" s="21" customFormat="1" ht="6.15" customHeight="1">
      <c r="A187" s="22"/>
      <c r="B187" s="390"/>
      <c r="C187" s="390"/>
      <c r="D187" s="390"/>
      <c r="E187" s="390"/>
      <c r="F187" s="390"/>
      <c r="G187" s="390"/>
      <c r="H187" s="491"/>
      <c r="I187" s="491"/>
      <c r="J187" s="491"/>
      <c r="K187" s="491"/>
      <c r="L187" s="491"/>
      <c r="M187" s="491"/>
      <c r="N187" s="491"/>
      <c r="O187" s="390"/>
      <c r="P187" s="390"/>
      <c r="Q187" s="390"/>
      <c r="R187" s="491"/>
      <c r="S187" s="491"/>
      <c r="T187" s="491"/>
      <c r="U187" s="491"/>
      <c r="V187" s="491"/>
      <c r="W187" s="491"/>
      <c r="X187" s="491"/>
      <c r="Y187" s="390"/>
      <c r="Z187" s="390"/>
      <c r="AA187" s="390"/>
      <c r="AB187" s="491"/>
      <c r="AC187" s="491"/>
      <c r="AD187" s="491"/>
      <c r="AE187" s="491"/>
      <c r="AF187" s="491"/>
      <c r="AG187" s="491"/>
      <c r="AH187" s="491"/>
      <c r="AI187" s="390"/>
      <c r="AJ187" s="390"/>
      <c r="AK187" s="390"/>
      <c r="AL187" s="390"/>
      <c r="AM187" s="390"/>
      <c r="AN187" s="390"/>
      <c r="AO187" s="390"/>
      <c r="AS187" s="59"/>
      <c r="AU187" s="390"/>
      <c r="AV187" s="390"/>
      <c r="AW187" s="390"/>
      <c r="AX187" s="390"/>
      <c r="AY187" s="390"/>
      <c r="AZ187" s="390"/>
      <c r="BA187" s="491"/>
      <c r="BB187" s="491"/>
      <c r="BC187" s="491"/>
      <c r="BD187" s="491"/>
      <c r="BE187" s="491"/>
      <c r="BF187" s="491"/>
      <c r="BG187" s="491"/>
      <c r="BH187" s="390"/>
      <c r="BI187" s="390"/>
      <c r="BJ187" s="390"/>
      <c r="BK187" s="491"/>
      <c r="BL187" s="491"/>
      <c r="BM187" s="491"/>
      <c r="BN187" s="491"/>
      <c r="BO187" s="491"/>
      <c r="BP187" s="491"/>
      <c r="BQ187" s="491"/>
      <c r="BR187" s="390"/>
      <c r="BS187" s="390"/>
      <c r="BT187" s="390"/>
      <c r="BU187" s="491"/>
      <c r="BV187" s="491"/>
      <c r="BW187" s="491"/>
      <c r="BX187" s="491"/>
      <c r="BY187" s="491"/>
      <c r="BZ187" s="491"/>
      <c r="CA187" s="491"/>
      <c r="CB187" s="390"/>
      <c r="CC187" s="390"/>
      <c r="CD187" s="390"/>
      <c r="CE187" s="390"/>
      <c r="CF187" s="390"/>
      <c r="CG187" s="390"/>
      <c r="CH187" s="390"/>
      <c r="CI187" s="567"/>
      <c r="CJ187" s="54"/>
      <c r="CK187" s="390"/>
      <c r="CL187" s="390"/>
      <c r="CM187" s="390"/>
      <c r="CN187" s="390"/>
      <c r="CO187" s="390"/>
      <c r="CP187" s="390"/>
      <c r="CQ187" s="390"/>
      <c r="CR187" s="390"/>
      <c r="CS187" s="390"/>
      <c r="CT187" s="390"/>
      <c r="CU187" s="390"/>
      <c r="CV187" s="390"/>
      <c r="CW187" s="390"/>
      <c r="CX187" s="390"/>
      <c r="CY187" s="390"/>
      <c r="CZ187" s="390"/>
      <c r="DA187" s="390"/>
      <c r="DB187" s="390"/>
      <c r="DC187" s="390"/>
      <c r="DD187" s="390"/>
      <c r="DE187" s="390"/>
      <c r="DF187" s="390"/>
      <c r="DG187" s="390"/>
      <c r="DH187" s="390"/>
      <c r="DI187" s="390"/>
      <c r="DJ187" s="390"/>
      <c r="DK187" s="390"/>
      <c r="DL187" s="390"/>
      <c r="DM187" s="390"/>
      <c r="DN187" s="390"/>
      <c r="DO187" s="390"/>
      <c r="DP187" s="390"/>
      <c r="DQ187" s="390"/>
      <c r="DR187" s="390"/>
      <c r="DS187" s="390"/>
      <c r="DT187" s="390"/>
      <c r="DU187" s="390"/>
      <c r="DV187" s="390"/>
      <c r="DW187" s="390"/>
      <c r="DX187" s="390"/>
      <c r="DY187" s="486"/>
      <c r="DZ187" s="45"/>
      <c r="EA187" s="45"/>
    </row>
    <row r="188" spans="1:131" s="21" customFormat="1" ht="6.15" customHeight="1" thickBot="1">
      <c r="A188" s="60"/>
      <c r="B188" s="61"/>
      <c r="C188" s="61"/>
      <c r="D188" s="61"/>
      <c r="E188" s="61"/>
      <c r="F188" s="61"/>
      <c r="G188" s="61"/>
      <c r="H188" s="61"/>
      <c r="I188" s="61"/>
      <c r="J188" s="61"/>
      <c r="K188" s="61"/>
      <c r="L188" s="61"/>
      <c r="M188" s="61"/>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62"/>
      <c r="AT188" s="130"/>
      <c r="AU188" s="130"/>
      <c r="AV188" s="130"/>
      <c r="AW188" s="130"/>
      <c r="AX188" s="130"/>
      <c r="AY188" s="130"/>
      <c r="AZ188" s="130"/>
      <c r="BA188" s="130"/>
      <c r="BB188" s="130"/>
      <c r="BC188" s="130"/>
      <c r="BD188" s="130"/>
      <c r="BE188" s="130"/>
      <c r="BF188" s="130"/>
      <c r="BG188" s="130"/>
      <c r="BH188" s="130"/>
      <c r="BI188" s="130"/>
      <c r="BJ188" s="130"/>
      <c r="BK188" s="130"/>
      <c r="BL188" s="130"/>
      <c r="BM188" s="130"/>
      <c r="BN188" s="130"/>
      <c r="BO188" s="130"/>
      <c r="BP188" s="130"/>
      <c r="BQ188" s="130"/>
      <c r="BR188" s="130"/>
      <c r="BS188" s="130"/>
      <c r="BT188" s="130"/>
      <c r="BU188" s="130"/>
      <c r="BV188" s="130"/>
      <c r="BW188" s="130"/>
      <c r="BX188" s="130"/>
      <c r="BY188" s="130"/>
      <c r="BZ188" s="130"/>
      <c r="CA188" s="130"/>
      <c r="CB188" s="130"/>
      <c r="CC188" s="130"/>
      <c r="CD188" s="130"/>
      <c r="CE188" s="130"/>
      <c r="CF188" s="130"/>
      <c r="CG188" s="130"/>
      <c r="CH188" s="130"/>
      <c r="CI188" s="130"/>
      <c r="CJ188" s="63"/>
      <c r="CK188" s="130"/>
      <c r="CL188" s="130"/>
      <c r="CM188" s="130"/>
      <c r="CN188" s="130"/>
      <c r="CO188" s="130"/>
      <c r="CP188" s="130"/>
      <c r="CQ188" s="130"/>
      <c r="CR188" s="130"/>
      <c r="CS188" s="130"/>
      <c r="CT188" s="130"/>
      <c r="CU188" s="130"/>
      <c r="CV188" s="130"/>
      <c r="CW188" s="130"/>
      <c r="CX188" s="130"/>
      <c r="CY188" s="130"/>
      <c r="CZ188" s="130"/>
      <c r="DA188" s="130"/>
      <c r="DB188" s="130"/>
      <c r="DC188" s="130"/>
      <c r="DD188" s="130"/>
      <c r="DE188" s="130"/>
      <c r="DF188" s="130"/>
      <c r="DG188" s="130"/>
      <c r="DH188" s="130"/>
      <c r="DI188" s="130"/>
      <c r="DJ188" s="130"/>
      <c r="DK188" s="130"/>
      <c r="DL188" s="130"/>
      <c r="DM188" s="130"/>
      <c r="DN188" s="130"/>
      <c r="DO188" s="130"/>
      <c r="DP188" s="130"/>
      <c r="DQ188" s="130"/>
      <c r="DR188" s="130"/>
      <c r="DS188" s="130"/>
      <c r="DT188" s="130"/>
      <c r="DU188" s="130"/>
      <c r="DV188" s="130"/>
      <c r="DW188" s="130"/>
      <c r="DX188" s="130"/>
      <c r="DY188" s="132"/>
    </row>
  </sheetData>
  <mergeCells count="313">
    <mergeCell ref="AI184:AO187"/>
    <mergeCell ref="AU184:AZ187"/>
    <mergeCell ref="BA184:BG187"/>
    <mergeCell ref="BH184:BJ187"/>
    <mergeCell ref="BK184:BQ187"/>
    <mergeCell ref="BR184:BT187"/>
    <mergeCell ref="B184:G187"/>
    <mergeCell ref="H184:N187"/>
    <mergeCell ref="O184:Q187"/>
    <mergeCell ref="R184:X187"/>
    <mergeCell ref="Y184:AA187"/>
    <mergeCell ref="AB184:AH187"/>
    <mergeCell ref="E178:AN181"/>
    <mergeCell ref="AV178:CG181"/>
    <mergeCell ref="CL178:DW181"/>
    <mergeCell ref="H171:V173"/>
    <mergeCell ref="Z171:AB173"/>
    <mergeCell ref="AC171:AP173"/>
    <mergeCell ref="AQ171:AS173"/>
    <mergeCell ref="AZ171:BN173"/>
    <mergeCell ref="CJ173:CP176"/>
    <mergeCell ref="DH184:DJ187"/>
    <mergeCell ref="DK184:DQ187"/>
    <mergeCell ref="DR184:DY187"/>
    <mergeCell ref="BU184:CA187"/>
    <mergeCell ref="CB184:CI187"/>
    <mergeCell ref="CK184:CP187"/>
    <mergeCell ref="CQ184:CW187"/>
    <mergeCell ref="CX184:CZ187"/>
    <mergeCell ref="DL165:DR168"/>
    <mergeCell ref="CQ173:CW176"/>
    <mergeCell ref="CX173:DD176"/>
    <mergeCell ref="DE173:DK176"/>
    <mergeCell ref="DL173:DR176"/>
    <mergeCell ref="DA184:DG187"/>
    <mergeCell ref="H168:V170"/>
    <mergeCell ref="AF168:AN170"/>
    <mergeCell ref="AZ168:BN170"/>
    <mergeCell ref="CJ169:CP172"/>
    <mergeCell ref="CQ169:CW172"/>
    <mergeCell ref="CX169:DD172"/>
    <mergeCell ref="DE169:DK172"/>
    <mergeCell ref="DL169:DR172"/>
    <mergeCell ref="H163:V165"/>
    <mergeCell ref="Z163:AB165"/>
    <mergeCell ref="AC163:AP165"/>
    <mergeCell ref="AQ163:AS165"/>
    <mergeCell ref="AZ163:BN165"/>
    <mergeCell ref="CJ165:CP168"/>
    <mergeCell ref="CQ165:CW168"/>
    <mergeCell ref="CX165:DD168"/>
    <mergeCell ref="DE165:DK168"/>
    <mergeCell ref="CQ153:CW156"/>
    <mergeCell ref="CX153:DD156"/>
    <mergeCell ref="DE153:DK156"/>
    <mergeCell ref="DL153:DR156"/>
    <mergeCell ref="DS153:DY156"/>
    <mergeCell ref="H155:V157"/>
    <mergeCell ref="Z155:AB157"/>
    <mergeCell ref="AQ155:AS157"/>
    <mergeCell ref="AZ155:BN157"/>
    <mergeCell ref="AC156:AP158"/>
    <mergeCell ref="CJ157:CP160"/>
    <mergeCell ref="CQ157:CW160"/>
    <mergeCell ref="CX157:DD160"/>
    <mergeCell ref="DE157:DK160"/>
    <mergeCell ref="DL157:DR160"/>
    <mergeCell ref="DS157:DY160"/>
    <mergeCell ref="H160:V162"/>
    <mergeCell ref="AF160:AN162"/>
    <mergeCell ref="AZ160:BN162"/>
    <mergeCell ref="CJ161:CP164"/>
    <mergeCell ref="CQ161:CW164"/>
    <mergeCell ref="CX161:DD164"/>
    <mergeCell ref="DE161:DK164"/>
    <mergeCell ref="DL161:DR164"/>
    <mergeCell ref="DJ143:DS144"/>
    <mergeCell ref="DT143:DV146"/>
    <mergeCell ref="E144:G146"/>
    <mergeCell ref="H144:AP146"/>
    <mergeCell ref="AZ144:BN146"/>
    <mergeCell ref="DJ145:DS146"/>
    <mergeCell ref="EB145:EH148"/>
    <mergeCell ref="CJ146:CX148"/>
    <mergeCell ref="CY146:DC148"/>
    <mergeCell ref="H147:V149"/>
    <mergeCell ref="Z147:AB149"/>
    <mergeCell ref="AC147:AP149"/>
    <mergeCell ref="AQ147:AS149"/>
    <mergeCell ref="AZ147:BN149"/>
    <mergeCell ref="CJ149:CP152"/>
    <mergeCell ref="CQ149:CW152"/>
    <mergeCell ref="CX149:DD152"/>
    <mergeCell ref="DE149:DK152"/>
    <mergeCell ref="DL149:DR152"/>
    <mergeCell ref="DS149:DY152"/>
    <mergeCell ref="H152:V154"/>
    <mergeCell ref="AZ152:BN154"/>
    <mergeCell ref="AC153:AP155"/>
    <mergeCell ref="CJ153:CP156"/>
    <mergeCell ref="E137:G139"/>
    <mergeCell ref="H137:N139"/>
    <mergeCell ref="O137:Q139"/>
    <mergeCell ref="R137:X139"/>
    <mergeCell ref="Y137:AA139"/>
    <mergeCell ref="AB137:AH139"/>
    <mergeCell ref="AI137:AK139"/>
    <mergeCell ref="CQ143:DB144"/>
    <mergeCell ref="DG143:DI146"/>
    <mergeCell ref="AI129:AK131"/>
    <mergeCell ref="CM129:CR132"/>
    <mergeCell ref="CS129:DR132"/>
    <mergeCell ref="DS129:DV132"/>
    <mergeCell ref="E133:G135"/>
    <mergeCell ref="H133:N135"/>
    <mergeCell ref="O133:Q135"/>
    <mergeCell ref="R133:X135"/>
    <mergeCell ref="Y133:AA135"/>
    <mergeCell ref="AB133:AH135"/>
    <mergeCell ref="AN125:AY131"/>
    <mergeCell ref="AZ125:BN131"/>
    <mergeCell ref="BO125:BQ131"/>
    <mergeCell ref="BU125:CK131"/>
    <mergeCell ref="E129:G131"/>
    <mergeCell ref="H129:N131"/>
    <mergeCell ref="O129:Q131"/>
    <mergeCell ref="R129:X131"/>
    <mergeCell ref="Y129:AA131"/>
    <mergeCell ref="AB129:AH131"/>
    <mergeCell ref="AI133:AK135"/>
    <mergeCell ref="AN133:AY139"/>
    <mergeCell ref="AZ133:BN139"/>
    <mergeCell ref="BO133:BQ139"/>
    <mergeCell ref="CM124:CR127"/>
    <mergeCell ref="CS124:DR127"/>
    <mergeCell ref="E125:G127"/>
    <mergeCell ref="H125:N127"/>
    <mergeCell ref="O125:Q127"/>
    <mergeCell ref="R125:X127"/>
    <mergeCell ref="Y125:AA127"/>
    <mergeCell ref="AB125:AH127"/>
    <mergeCell ref="AI125:AK127"/>
    <mergeCell ref="DA117:DG119"/>
    <mergeCell ref="DH117:DJ119"/>
    <mergeCell ref="E121:G123"/>
    <mergeCell ref="H121:N123"/>
    <mergeCell ref="O121:Q123"/>
    <mergeCell ref="R121:X123"/>
    <mergeCell ref="Y121:AA123"/>
    <mergeCell ref="AB121:AH123"/>
    <mergeCell ref="AN117:AY123"/>
    <mergeCell ref="AZ117:BN123"/>
    <mergeCell ref="BO117:BQ123"/>
    <mergeCell ref="CA117:CE119"/>
    <mergeCell ref="CF117:CM119"/>
    <mergeCell ref="CN117:CP119"/>
    <mergeCell ref="AI121:AK123"/>
    <mergeCell ref="BS109:BY111"/>
    <mergeCell ref="BZ109:DV111"/>
    <mergeCell ref="C113:Z115"/>
    <mergeCell ref="E117:G119"/>
    <mergeCell ref="H117:N119"/>
    <mergeCell ref="O117:Q119"/>
    <mergeCell ref="R117:X119"/>
    <mergeCell ref="Y117:AA119"/>
    <mergeCell ref="AB117:AH119"/>
    <mergeCell ref="AI117:AK119"/>
    <mergeCell ref="AL109:AR111"/>
    <mergeCell ref="AS109:AW111"/>
    <mergeCell ref="AX109:BE111"/>
    <mergeCell ref="BF109:BH111"/>
    <mergeCell ref="BI109:BO111"/>
    <mergeCell ref="BP109:BR111"/>
    <mergeCell ref="E109:J111"/>
    <mergeCell ref="K109:Q111"/>
    <mergeCell ref="R109:T111"/>
    <mergeCell ref="U109:AA111"/>
    <mergeCell ref="AB109:AD111"/>
    <mergeCell ref="AE109:AK111"/>
    <mergeCell ref="CQ117:CW119"/>
    <mergeCell ref="CX117:CZ119"/>
    <mergeCell ref="BG91:BQ93"/>
    <mergeCell ref="BS91:CA94"/>
    <mergeCell ref="CB91:CQ94"/>
    <mergeCell ref="CS91:CY92"/>
    <mergeCell ref="DA91:DY92"/>
    <mergeCell ref="CS93:CY94"/>
    <mergeCell ref="DA93:DY94"/>
    <mergeCell ref="BG86:BR88"/>
    <mergeCell ref="BS86:CQ89"/>
    <mergeCell ref="CW86:DY89"/>
    <mergeCell ref="C84:CS85"/>
    <mergeCell ref="BN65:BT69"/>
    <mergeCell ref="BU65:DK69"/>
    <mergeCell ref="DL65:DQ69"/>
    <mergeCell ref="G56:BJ60"/>
    <mergeCell ref="J61:N69"/>
    <mergeCell ref="O61:T69"/>
    <mergeCell ref="U61:W69"/>
    <mergeCell ref="X61:AC69"/>
    <mergeCell ref="AD61:AF69"/>
    <mergeCell ref="AG61:AL69"/>
    <mergeCell ref="AM61:AO69"/>
    <mergeCell ref="BE61:BM69"/>
    <mergeCell ref="C71:DY72"/>
    <mergeCell ref="C73:DY74"/>
    <mergeCell ref="C75:DY76"/>
    <mergeCell ref="C77:DY78"/>
    <mergeCell ref="C79:DY80"/>
    <mergeCell ref="C82:DZ83"/>
    <mergeCell ref="BX48:CB50"/>
    <mergeCell ref="CC48:CD50"/>
    <mergeCell ref="CE48:CK50"/>
    <mergeCell ref="E51:AR55"/>
    <mergeCell ref="BV45:BW47"/>
    <mergeCell ref="BX45:CB47"/>
    <mergeCell ref="CC45:CD47"/>
    <mergeCell ref="CE45:CK47"/>
    <mergeCell ref="BN61:BT64"/>
    <mergeCell ref="BU61:DQ64"/>
    <mergeCell ref="DS39:DY40"/>
    <mergeCell ref="B40:O41"/>
    <mergeCell ref="BP40:BU44"/>
    <mergeCell ref="BV40:DK44"/>
    <mergeCell ref="DL40:DP44"/>
    <mergeCell ref="DS41:DY42"/>
    <mergeCell ref="B42:J43"/>
    <mergeCell ref="DS44:DY69"/>
    <mergeCell ref="A45:P50"/>
    <mergeCell ref="CX45:DN50"/>
    <mergeCell ref="DO45:DQ50"/>
    <mergeCell ref="CM47:CV48"/>
    <mergeCell ref="Q45:AO50"/>
    <mergeCell ref="AP45:AS50"/>
    <mergeCell ref="BD45:BI47"/>
    <mergeCell ref="BJ45:BN47"/>
    <mergeCell ref="BO45:BP47"/>
    <mergeCell ref="BQ45:BU47"/>
    <mergeCell ref="AU47:BB48"/>
    <mergeCell ref="BD48:BI50"/>
    <mergeCell ref="BJ48:BN50"/>
    <mergeCell ref="BO48:BP50"/>
    <mergeCell ref="BQ48:BU50"/>
    <mergeCell ref="BV48:BW50"/>
    <mergeCell ref="B31:O32"/>
    <mergeCell ref="Q31:AU34"/>
    <mergeCell ref="AV31:CB34"/>
    <mergeCell ref="CC31:DR34"/>
    <mergeCell ref="B33:F34"/>
    <mergeCell ref="Q35:BG44"/>
    <mergeCell ref="BH35:BM44"/>
    <mergeCell ref="BP35:BU39"/>
    <mergeCell ref="BV35:DK39"/>
    <mergeCell ref="B36:O37"/>
    <mergeCell ref="B38:O39"/>
    <mergeCell ref="DN24:DP27"/>
    <mergeCell ref="B25:O26"/>
    <mergeCell ref="BI25:CI26"/>
    <mergeCell ref="T28:AR30"/>
    <mergeCell ref="AX28:BZ30"/>
    <mergeCell ref="CK28:DJ30"/>
    <mergeCell ref="B29:O30"/>
    <mergeCell ref="CM24:CR27"/>
    <mergeCell ref="CS24:CW27"/>
    <mergeCell ref="CX24:CZ27"/>
    <mergeCell ref="DA24:DE27"/>
    <mergeCell ref="DF24:DH27"/>
    <mergeCell ref="DI24:DM27"/>
    <mergeCell ref="B20:O21"/>
    <mergeCell ref="AT21:BD22"/>
    <mergeCell ref="CH21:CR22"/>
    <mergeCell ref="Q24:V27"/>
    <mergeCell ref="W24:AC27"/>
    <mergeCell ref="AD24:AF27"/>
    <mergeCell ref="AG24:AM27"/>
    <mergeCell ref="AN24:AP27"/>
    <mergeCell ref="AQ24:AW27"/>
    <mergeCell ref="AX24:AZ27"/>
    <mergeCell ref="DI18:DK23"/>
    <mergeCell ref="DL18:DO23"/>
    <mergeCell ref="DP18:DR23"/>
    <mergeCell ref="AT19:BD20"/>
    <mergeCell ref="CH19:CR20"/>
    <mergeCell ref="BQ18:BT23"/>
    <mergeCell ref="BU18:BW23"/>
    <mergeCell ref="BX18:CA23"/>
    <mergeCell ref="CB18:CE23"/>
    <mergeCell ref="CT18:CX23"/>
    <mergeCell ref="CY18:DA23"/>
    <mergeCell ref="DP6:DR11"/>
    <mergeCell ref="DS7:DY8"/>
    <mergeCell ref="DS10:DY11"/>
    <mergeCell ref="Q12:AR17"/>
    <mergeCell ref="BF12:CF17"/>
    <mergeCell ref="CT12:DR17"/>
    <mergeCell ref="A2:K4"/>
    <mergeCell ref="AS4:BV10"/>
    <mergeCell ref="BW4:CJ10"/>
    <mergeCell ref="CM6:CP11"/>
    <mergeCell ref="CQ6:CS11"/>
    <mergeCell ref="CT6:DO11"/>
    <mergeCell ref="B13:O14"/>
    <mergeCell ref="CH13:CR14"/>
    <mergeCell ref="DS13:DY37"/>
    <mergeCell ref="AT14:BD15"/>
    <mergeCell ref="B15:O16"/>
    <mergeCell ref="CH15:CR16"/>
    <mergeCell ref="Q18:AR23"/>
    <mergeCell ref="BF18:BJ23"/>
    <mergeCell ref="BK18:BM23"/>
    <mergeCell ref="BN18:BP23"/>
    <mergeCell ref="DB18:DD23"/>
    <mergeCell ref="DE18:DH23"/>
  </mergeCells>
  <phoneticPr fontId="2"/>
  <dataValidations count="1">
    <dataValidation type="textLength" imeMode="halfAlpha" operator="lessThanOrEqual" allowBlank="1" showInputMessage="1" showErrorMessage="1" errorTitle="　" error="口座番号は7桁までです。" sqref="CB91:CQ94" xr:uid="{BCB0D0AE-91C5-4738-8301-629532D0AC87}">
      <formula1>7</formula1>
    </dataValidation>
  </dataValidations>
  <printOptions horizontalCentered="1" verticalCentered="1"/>
  <pageMargins left="0.39370078740157483" right="0.39370078740157483" top="0.19685039370078741" bottom="0.19685039370078741" header="0" footer="0"/>
  <pageSetup paperSize="9" orientation="landscape" r:id="rId1"/>
  <headerFooter alignWithMargins="0"/>
  <rowBreaks count="1" manualBreakCount="1">
    <brk id="99" max="128" man="1"/>
  </rowBreaks>
  <ignoredErrors>
    <ignoredError sqref="H184 R184:AH18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入力表</vt:lpstr>
      <vt:lpstr>計算書 </vt:lpstr>
      <vt:lpstr>報酬支給額証明書</vt:lpstr>
      <vt:lpstr>様式 </vt:lpstr>
      <vt:lpstr>'計算書 '!Print_Area</vt:lpstr>
      <vt:lpstr>入力表!Print_Area</vt:lpstr>
      <vt:lpstr>報酬支給額証明書!Print_Area</vt:lpstr>
      <vt:lpstr>'様式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2025-09-29T07:45:40Z</dcterms:created>
  <dcterms:modified xsi:type="dcterms:W3CDTF">2025-09-29T07:45:49Z</dcterms:modified>
  <cp:category/>
  <cp:contentStatus/>
</cp:coreProperties>
</file>